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ХВС" sheetId="1" r:id="rId1"/>
    <sheet name="отопление" sheetId="2" r:id="rId2"/>
  </sheets>
  <definedNames/>
  <calcPr fullCalcOnLoad="1"/>
</workbook>
</file>

<file path=xl/sharedStrings.xml><?xml version="1.0" encoding="utf-8"?>
<sst xmlns="http://schemas.openxmlformats.org/spreadsheetml/2006/main" count="854" uniqueCount="82">
  <si>
    <t>Вид начислений</t>
  </si>
  <si>
    <t>Начислено населению</t>
  </si>
  <si>
    <t xml:space="preserve">  Суммарный объем коммунальных услуг</t>
  </si>
  <si>
    <t>Всего начисленно за расчетный период                 ( с учетом перерасчетов)</t>
  </si>
  <si>
    <t>Объем потребленных коммунальных услуг по  общедомовому прибору учета</t>
  </si>
  <si>
    <t>Сумма коммунальных услуг по общедомовым приборам учета</t>
  </si>
  <si>
    <t>Разница</t>
  </si>
  <si>
    <t>№ п/п</t>
  </si>
  <si>
    <t xml:space="preserve">  по индивидуальным приборам учета</t>
  </si>
  <si>
    <t>по нормативу потребления</t>
  </si>
  <si>
    <t>м.куб.</t>
  </si>
  <si>
    <t>м. куб.</t>
  </si>
  <si>
    <t>руб</t>
  </si>
  <si>
    <t>руб.</t>
  </si>
  <si>
    <t>м.куб</t>
  </si>
  <si>
    <t>Холодное водоснабжение</t>
  </si>
  <si>
    <t>Водоотведение</t>
  </si>
  <si>
    <t>Нежилые помещения</t>
  </si>
  <si>
    <t>Итого</t>
  </si>
  <si>
    <t>Всего начисленно за расчетный период                   ( с учетом перерасчетов)</t>
  </si>
  <si>
    <t>Сумма коммунальных услуг по общедомовому прибору учета</t>
  </si>
  <si>
    <t>Гкал.</t>
  </si>
  <si>
    <t xml:space="preserve">Горячее водоснабжение </t>
  </si>
  <si>
    <t>(подогрев)</t>
  </si>
  <si>
    <t>отопление</t>
  </si>
  <si>
    <t>Экономист</t>
  </si>
  <si>
    <t>Завьялова В.А.</t>
  </si>
  <si>
    <t>тел. 8 (498) 568-57-00</t>
  </si>
  <si>
    <t>Vt - среднемесячный объем (Гкал/кв.м)</t>
  </si>
  <si>
    <t>Начисление населению за ГВС (подогрев) и отопление за январь 2013г.</t>
  </si>
  <si>
    <t xml:space="preserve">Горячая вода по ОДПУ (подогрев) </t>
  </si>
  <si>
    <t>Всего объем коммунальных услуг</t>
  </si>
  <si>
    <t>Начисление населению за ХВС и водоотведение за январь 2013г.</t>
  </si>
  <si>
    <t>2</t>
  </si>
  <si>
    <t>Хол. вода с учетом ОДПУ</t>
  </si>
  <si>
    <t>3</t>
  </si>
  <si>
    <t>Начисление населению за ГВС (подогрев) и отопление за февраль 2013г.</t>
  </si>
  <si>
    <t>Начисление населению за ХВС и водоотведение за февраль2013г.</t>
  </si>
  <si>
    <t>Всего</t>
  </si>
  <si>
    <t>ул. Успенская, д.26</t>
  </si>
  <si>
    <t>Начисление населению за ГВС (подогрев) и отопление за март 2013г.</t>
  </si>
  <si>
    <t>Начисление населению за ХВС и водоотведение за март 2013г.</t>
  </si>
  <si>
    <t>Начисление населению за ГВС (подогрев) и отопление за апрель 2013г.</t>
  </si>
  <si>
    <t>Начисление населению за ХВС и водоотведение за апрель 2013г.</t>
  </si>
  <si>
    <t>Начисление населению за ХВС и водоотведение за май 2013г.</t>
  </si>
  <si>
    <t>Начисление населению за ГВС (подогрев) и отопление за май 2013г.</t>
  </si>
  <si>
    <t>Начисление населению за ГВС (подогрев) и отопление за июнь 2013г.</t>
  </si>
  <si>
    <t>Начисление населению за ХВС и водоотведение за июнь 2013г.</t>
  </si>
  <si>
    <t>Начисление населению за ГВС (подогрев) и отопление за июль 2013г.</t>
  </si>
  <si>
    <t>Начисление населению за ХВС и водоотведение за июль 2013г.</t>
  </si>
  <si>
    <t>для нужд ГВС</t>
  </si>
  <si>
    <t>4</t>
  </si>
  <si>
    <t>Отопление</t>
  </si>
  <si>
    <t>Всего с 01.01.2013г.</t>
  </si>
  <si>
    <t>Начисление населению за ХВС и водоотведение за август 2013г.</t>
  </si>
  <si>
    <t>Начисление населению за ГВС (подогрев) и отопление за август 2013г.</t>
  </si>
  <si>
    <t>Начисление населению за ХВС и водоотведение за сентябрь 2013г.</t>
  </si>
  <si>
    <t>Горячее водоснабжение</t>
  </si>
  <si>
    <t>Хол.вода на ОДН</t>
  </si>
  <si>
    <t>Гор.вода на ОДН</t>
  </si>
  <si>
    <t>Гор. вода с учетом ОДПУ</t>
  </si>
  <si>
    <t>Начисление населению за отопление  сентябрь 2013г.</t>
  </si>
  <si>
    <t>Начисление населению за ХВС и водоотведение за октябрь 2013г.</t>
  </si>
  <si>
    <t>Начисление населению за отопление  октябрь 2013г.</t>
  </si>
  <si>
    <t>Начисление населению за отопление  ноябрь 2013г.</t>
  </si>
  <si>
    <t>Начисление населению за отопление  декабрь 2013г.</t>
  </si>
  <si>
    <t>Начисление населению за ХВС и водоотведение за ноябрь 2013г.</t>
  </si>
  <si>
    <t>Начисление населению за ХВС и водоотведение за декабрь 2013г.</t>
  </si>
  <si>
    <t>Гкал/м2</t>
  </si>
  <si>
    <t>Отопление с учетом ОДПУ</t>
  </si>
  <si>
    <t>Начисление населению за ХВС и водоотведение за январь 2014г.</t>
  </si>
  <si>
    <t>Начисление населению за отопление и нагрев воды  январь 2014г.</t>
  </si>
  <si>
    <t>Тепловая энергия для</t>
  </si>
  <si>
    <t>горячего водоснабжения</t>
  </si>
  <si>
    <t>отопления</t>
  </si>
  <si>
    <t>1</t>
  </si>
  <si>
    <t>Гор.вода на ОДН (физ.)</t>
  </si>
  <si>
    <t>Начисление населению за отопление и нагрев воды  февраль 2014г.</t>
  </si>
  <si>
    <t>Начисление населению за отопление и нагрев воды  март 2014г.</t>
  </si>
  <si>
    <t>Начисление населению за ХВС и водоотведение за февраль 2014г.</t>
  </si>
  <si>
    <t>Начисление населению за ХВС и водоотведение за март 2014г.</t>
  </si>
  <si>
    <t>Гор. вода с учетом ОДПУ (физ)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</si>
</sst>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</numFmts>
  <fonts count="13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12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 Cyr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181" fontId="5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/>
    </xf>
    <xf numFmtId="2" fontId="4" fillId="0" borderId="4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 horizontal="center"/>
    </xf>
    <xf numFmtId="180" fontId="7" fillId="0" borderId="6" xfId="0" applyNumberFormat="1" applyFont="1" applyBorder="1" applyAlignment="1">
      <alignment horizontal="center"/>
    </xf>
    <xf numFmtId="0" fontId="3" fillId="0" borderId="0" xfId="0" applyFont="1" applyAlignment="1">
      <alignment/>
    </xf>
    <xf numFmtId="180" fontId="7" fillId="0" borderId="1" xfId="0" applyNumberFormat="1" applyFont="1" applyBorder="1" applyAlignment="1">
      <alignment/>
    </xf>
    <xf numFmtId="180" fontId="3" fillId="0" borderId="0" xfId="0" applyNumberFormat="1" applyFont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80" fontId="6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2" fontId="5" fillId="0" borderId="3" xfId="0" applyNumberFormat="1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181" fontId="10" fillId="0" borderId="2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81" fontId="10" fillId="0" borderId="1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/>
    </xf>
    <xf numFmtId="2" fontId="7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2" fontId="11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2" fontId="6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 horizontal="center"/>
    </xf>
    <xf numFmtId="183" fontId="6" fillId="0" borderId="0" xfId="0" applyNumberFormat="1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/>
    </xf>
    <xf numFmtId="0" fontId="6" fillId="0" borderId="8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7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6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6" fillId="0" borderId="8" xfId="0" applyFont="1" applyBorder="1" applyAlignment="1">
      <alignment/>
    </xf>
    <xf numFmtId="2" fontId="7" fillId="0" borderId="0" xfId="0" applyNumberFormat="1" applyFont="1" applyBorder="1" applyAlignment="1">
      <alignment/>
    </xf>
    <xf numFmtId="180" fontId="7" fillId="0" borderId="7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Alignment="1">
      <alignment/>
    </xf>
    <xf numFmtId="180" fontId="10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6"/>
  <sheetViews>
    <sheetView workbookViewId="0" topLeftCell="A290">
      <selection activeCell="B290" sqref="B290"/>
    </sheetView>
  </sheetViews>
  <sheetFormatPr defaultColWidth="9.140625" defaultRowHeight="12.75"/>
  <cols>
    <col min="1" max="1" width="4.7109375" style="0" customWidth="1"/>
    <col min="2" max="2" width="24.00390625" style="0" customWidth="1"/>
    <col min="3" max="3" width="16.421875" style="0" customWidth="1"/>
    <col min="4" max="4" width="14.28125" style="0" customWidth="1"/>
    <col min="5" max="5" width="15.421875" style="0" customWidth="1"/>
    <col min="6" max="6" width="14.57421875" style="0" customWidth="1"/>
    <col min="7" max="7" width="16.00390625" style="0" customWidth="1"/>
    <col min="8" max="8" width="16.28125" style="0" customWidth="1"/>
    <col min="9" max="9" width="11.140625" style="0" customWidth="1"/>
    <col min="10" max="10" width="10.8515625" style="0" customWidth="1"/>
  </cols>
  <sheetData>
    <row r="1" ht="12.75">
      <c r="B1" t="s">
        <v>39</v>
      </c>
    </row>
    <row r="2" spans="1:10" ht="15">
      <c r="A2" s="87" t="s">
        <v>32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2.75">
      <c r="A3" s="1"/>
      <c r="B3" s="88" t="s">
        <v>0</v>
      </c>
      <c r="C3" s="90" t="s">
        <v>1</v>
      </c>
      <c r="D3" s="91"/>
      <c r="E3" s="88" t="s">
        <v>2</v>
      </c>
      <c r="F3" s="88" t="s">
        <v>3</v>
      </c>
      <c r="G3" s="88" t="s">
        <v>4</v>
      </c>
      <c r="H3" s="88" t="s">
        <v>5</v>
      </c>
      <c r="I3" s="88" t="s">
        <v>6</v>
      </c>
      <c r="J3" s="88" t="s">
        <v>6</v>
      </c>
    </row>
    <row r="4" spans="1:10" ht="80.25" customHeight="1">
      <c r="A4" s="2" t="s">
        <v>7</v>
      </c>
      <c r="B4" s="89"/>
      <c r="C4" s="2" t="s">
        <v>8</v>
      </c>
      <c r="D4" s="2" t="s">
        <v>9</v>
      </c>
      <c r="E4" s="89"/>
      <c r="F4" s="89"/>
      <c r="G4" s="89"/>
      <c r="H4" s="89"/>
      <c r="I4" s="89"/>
      <c r="J4" s="89"/>
    </row>
    <row r="5" spans="1:10" ht="12.75">
      <c r="A5" s="1"/>
      <c r="B5" s="3"/>
      <c r="C5" s="3" t="s">
        <v>10</v>
      </c>
      <c r="D5" s="3" t="s">
        <v>11</v>
      </c>
      <c r="E5" s="3" t="s">
        <v>10</v>
      </c>
      <c r="F5" s="3" t="s">
        <v>12</v>
      </c>
      <c r="G5" s="3" t="s">
        <v>10</v>
      </c>
      <c r="H5" s="3" t="s">
        <v>13</v>
      </c>
      <c r="I5" s="3" t="s">
        <v>13</v>
      </c>
      <c r="J5" s="3" t="s">
        <v>14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3" ht="12.75">
      <c r="A7" s="4">
        <v>1</v>
      </c>
      <c r="B7" s="5" t="s">
        <v>15</v>
      </c>
      <c r="C7" s="6">
        <v>3151</v>
      </c>
      <c r="D7" s="6">
        <v>2338</v>
      </c>
      <c r="E7" s="6">
        <f>C7+D7</f>
        <v>5489</v>
      </c>
      <c r="F7" s="7">
        <v>98029.83</v>
      </c>
      <c r="G7" s="8">
        <v>5871</v>
      </c>
      <c r="H7" s="1">
        <v>238869.54</v>
      </c>
      <c r="I7" s="12">
        <f>F7+F9+F11-H7</f>
        <v>-15269.070000000007</v>
      </c>
      <c r="J7" s="13">
        <f>E7+E11-G7</f>
        <v>-377</v>
      </c>
      <c r="M7">
        <v>5871</v>
      </c>
    </row>
    <row r="8" spans="1:10" ht="12.75">
      <c r="A8" s="4"/>
      <c r="B8" s="5"/>
      <c r="C8" s="6"/>
      <c r="D8" s="6"/>
      <c r="E8" s="6"/>
      <c r="F8" s="7"/>
      <c r="G8" s="8"/>
      <c r="H8" s="1"/>
      <c r="I8" s="12"/>
      <c r="J8" s="13"/>
    </row>
    <row r="9" spans="1:10" ht="12.75">
      <c r="A9" s="4" t="s">
        <v>33</v>
      </c>
      <c r="B9" s="5" t="s">
        <v>16</v>
      </c>
      <c r="C9" s="6">
        <v>3151</v>
      </c>
      <c r="D9" s="6">
        <v>2338</v>
      </c>
      <c r="E9" s="6">
        <f>C9+D9</f>
        <v>5489</v>
      </c>
      <c r="F9" s="6">
        <v>125367.24</v>
      </c>
      <c r="G9" s="1"/>
      <c r="H9" s="1"/>
      <c r="I9" s="1"/>
      <c r="J9" s="1"/>
    </row>
    <row r="10" spans="1:10" ht="12.75">
      <c r="A10" s="4"/>
      <c r="B10" s="5"/>
      <c r="C10" s="6"/>
      <c r="D10" s="6"/>
      <c r="E10" s="6"/>
      <c r="F10" s="6"/>
      <c r="G10" s="1"/>
      <c r="H10" s="1"/>
      <c r="I10" s="1"/>
      <c r="J10" s="1"/>
    </row>
    <row r="11" spans="1:10" ht="12.75">
      <c r="A11" s="4" t="s">
        <v>35</v>
      </c>
      <c r="B11" s="5" t="s">
        <v>17</v>
      </c>
      <c r="C11" s="9">
        <v>5</v>
      </c>
      <c r="D11" s="6"/>
      <c r="E11" s="9">
        <f>C11</f>
        <v>5</v>
      </c>
      <c r="F11" s="1">
        <v>203.4</v>
      </c>
      <c r="G11" s="1"/>
      <c r="H11" s="1"/>
      <c r="I11" s="1"/>
      <c r="J11" s="1"/>
    </row>
    <row r="12" spans="1:10" ht="12.75">
      <c r="A12" s="4"/>
      <c r="B12" s="5"/>
      <c r="C12" s="6"/>
      <c r="D12" s="6"/>
      <c r="E12" s="6"/>
      <c r="F12" s="6"/>
      <c r="G12" s="1"/>
      <c r="H12" s="1"/>
      <c r="I12" s="1"/>
      <c r="J12" s="1"/>
    </row>
    <row r="13" spans="1:10" ht="12.75">
      <c r="A13" s="3">
        <v>4</v>
      </c>
      <c r="B13" s="5" t="s">
        <v>34</v>
      </c>
      <c r="C13" s="6"/>
      <c r="D13" s="6"/>
      <c r="E13" s="30">
        <v>600</v>
      </c>
      <c r="F13" s="31">
        <v>24419.25</v>
      </c>
      <c r="G13" s="1"/>
      <c r="H13" s="1"/>
      <c r="I13" s="1"/>
      <c r="J13" s="1"/>
    </row>
    <row r="14" spans="1:10" ht="12.75">
      <c r="A14" s="3"/>
      <c r="B14" s="5"/>
      <c r="C14" s="6"/>
      <c r="D14" s="6"/>
      <c r="E14" s="6"/>
      <c r="F14" s="1"/>
      <c r="G14" s="1"/>
      <c r="H14" s="1"/>
      <c r="I14" s="1"/>
      <c r="J14" s="1"/>
    </row>
    <row r="15" spans="1:10" ht="12.75">
      <c r="A15" s="1"/>
      <c r="B15" s="8" t="s">
        <v>18</v>
      </c>
      <c r="C15" s="23">
        <f>C7+C11+C13</f>
        <v>3156</v>
      </c>
      <c r="D15" s="8">
        <f>D7+D11+D13</f>
        <v>2338</v>
      </c>
      <c r="E15" s="23">
        <f>E7+E11+E13</f>
        <v>6094</v>
      </c>
      <c r="F15" s="10">
        <f>F7+F9+F11+F13</f>
        <v>248019.72</v>
      </c>
      <c r="G15" s="8">
        <f>G7</f>
        <v>5871</v>
      </c>
      <c r="H15" s="10">
        <f>H7</f>
        <v>238869.54</v>
      </c>
      <c r="I15" s="31">
        <f>F15-H15</f>
        <v>9150.179999999993</v>
      </c>
      <c r="J15" s="35">
        <f>E15-G15</f>
        <v>223</v>
      </c>
    </row>
    <row r="16" spans="1:7" ht="12.75">
      <c r="A16" s="11"/>
      <c r="B16" s="11"/>
      <c r="C16" s="11"/>
      <c r="D16" s="11"/>
      <c r="E16" s="11"/>
      <c r="F16" s="11"/>
      <c r="G16" s="11"/>
    </row>
    <row r="20" spans="1:10" ht="15">
      <c r="A20" s="87" t="s">
        <v>37</v>
      </c>
      <c r="B20" s="87"/>
      <c r="C20" s="87"/>
      <c r="D20" s="87"/>
      <c r="E20" s="87"/>
      <c r="F20" s="87"/>
      <c r="G20" s="87"/>
      <c r="H20" s="87"/>
      <c r="I20" s="87"/>
      <c r="J20" s="87"/>
    </row>
    <row r="21" spans="1:10" ht="12.75">
      <c r="A21" s="1"/>
      <c r="B21" s="88" t="s">
        <v>0</v>
      </c>
      <c r="C21" s="90" t="s">
        <v>1</v>
      </c>
      <c r="D21" s="91"/>
      <c r="E21" s="88" t="s">
        <v>2</v>
      </c>
      <c r="F21" s="88" t="s">
        <v>3</v>
      </c>
      <c r="G21" s="88" t="s">
        <v>4</v>
      </c>
      <c r="H21" s="88" t="s">
        <v>5</v>
      </c>
      <c r="I21" s="88" t="s">
        <v>6</v>
      </c>
      <c r="J21" s="88" t="s">
        <v>6</v>
      </c>
    </row>
    <row r="22" spans="1:10" ht="52.5">
      <c r="A22" s="2" t="s">
        <v>7</v>
      </c>
      <c r="B22" s="89"/>
      <c r="C22" s="2" t="s">
        <v>8</v>
      </c>
      <c r="D22" s="2" t="s">
        <v>9</v>
      </c>
      <c r="E22" s="89"/>
      <c r="F22" s="89"/>
      <c r="G22" s="89"/>
      <c r="H22" s="89"/>
      <c r="I22" s="89"/>
      <c r="J22" s="89"/>
    </row>
    <row r="23" spans="1:10" ht="12.75">
      <c r="A23" s="1"/>
      <c r="B23" s="3"/>
      <c r="C23" s="3" t="s">
        <v>10</v>
      </c>
      <c r="D23" s="3" t="s">
        <v>11</v>
      </c>
      <c r="E23" s="3" t="s">
        <v>10</v>
      </c>
      <c r="F23" s="3" t="s">
        <v>12</v>
      </c>
      <c r="G23" s="3" t="s">
        <v>10</v>
      </c>
      <c r="H23" s="3" t="s">
        <v>13</v>
      </c>
      <c r="I23" s="3" t="s">
        <v>13</v>
      </c>
      <c r="J23" s="3" t="s">
        <v>14</v>
      </c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3" ht="12.75">
      <c r="A25" s="4">
        <v>1</v>
      </c>
      <c r="B25" s="5" t="s">
        <v>15</v>
      </c>
      <c r="C25" s="6">
        <v>3878</v>
      </c>
      <c r="D25" s="6">
        <v>2330</v>
      </c>
      <c r="E25" s="6">
        <f>C25+D25</f>
        <v>6208</v>
      </c>
      <c r="F25" s="7">
        <v>110751.09</v>
      </c>
      <c r="G25" s="52">
        <v>6950</v>
      </c>
      <c r="H25" s="50">
        <v>282770.48</v>
      </c>
      <c r="I25" s="12">
        <f>F25+F27+F29-H25</f>
        <v>-30449.03999999998</v>
      </c>
      <c r="J25" s="13">
        <f>E25+E29-G25</f>
        <v>-739</v>
      </c>
      <c r="M25">
        <v>6950</v>
      </c>
    </row>
    <row r="26" spans="1:10" ht="12.75">
      <c r="A26" s="4"/>
      <c r="B26" s="5"/>
      <c r="C26" s="6"/>
      <c r="D26" s="6"/>
      <c r="E26" s="6"/>
      <c r="F26" s="7"/>
      <c r="G26" s="8"/>
      <c r="H26" s="1"/>
      <c r="I26" s="12"/>
      <c r="J26" s="13"/>
    </row>
    <row r="27" spans="1:10" ht="12.75">
      <c r="A27" s="4" t="s">
        <v>33</v>
      </c>
      <c r="B27" s="5" t="s">
        <v>16</v>
      </c>
      <c r="C27" s="6">
        <v>3878</v>
      </c>
      <c r="D27" s="6">
        <v>2330</v>
      </c>
      <c r="E27" s="6">
        <f>C27+D27</f>
        <v>6208</v>
      </c>
      <c r="F27" s="6">
        <v>141448.31</v>
      </c>
      <c r="G27" s="1"/>
      <c r="H27" s="1"/>
      <c r="I27" s="1"/>
      <c r="J27" s="1"/>
    </row>
    <row r="28" spans="1:10" ht="12.75">
      <c r="A28" s="4"/>
      <c r="B28" s="5"/>
      <c r="C28" s="6"/>
      <c r="D28" s="6"/>
      <c r="E28" s="6"/>
      <c r="F28" s="6"/>
      <c r="G28" s="1"/>
      <c r="H28" s="1"/>
      <c r="I28" s="1"/>
      <c r="J28" s="1"/>
    </row>
    <row r="29" spans="1:10" ht="12.75">
      <c r="A29" s="4" t="s">
        <v>35</v>
      </c>
      <c r="B29" s="5" t="s">
        <v>17</v>
      </c>
      <c r="C29" s="9">
        <v>3</v>
      </c>
      <c r="D29" s="6"/>
      <c r="E29" s="9">
        <f>C29</f>
        <v>3</v>
      </c>
      <c r="F29" s="6">
        <v>122.04</v>
      </c>
      <c r="G29" s="1"/>
      <c r="H29" s="1"/>
      <c r="I29" s="1"/>
      <c r="J29" s="1"/>
    </row>
    <row r="30" spans="1:10" ht="12.75">
      <c r="A30" s="4"/>
      <c r="B30" s="5"/>
      <c r="C30" s="6"/>
      <c r="D30" s="6"/>
      <c r="E30" s="6"/>
      <c r="F30" s="6"/>
      <c r="G30" s="1"/>
      <c r="H30" s="1"/>
      <c r="I30" s="1"/>
      <c r="J30" s="1"/>
    </row>
    <row r="31" spans="1:10" ht="12.75">
      <c r="A31" s="3">
        <v>4</v>
      </c>
      <c r="B31" s="5" t="s">
        <v>34</v>
      </c>
      <c r="C31" s="6"/>
      <c r="D31" s="6"/>
      <c r="E31" s="30">
        <v>805</v>
      </c>
      <c r="F31" s="31">
        <v>32729.65</v>
      </c>
      <c r="G31" s="1"/>
      <c r="H31" s="1"/>
      <c r="I31" s="1"/>
      <c r="J31" s="1"/>
    </row>
    <row r="32" spans="1:10" ht="12.75">
      <c r="A32" s="3"/>
      <c r="B32" s="5"/>
      <c r="C32" s="6"/>
      <c r="D32" s="6"/>
      <c r="E32" s="6"/>
      <c r="F32" s="1"/>
      <c r="G32" s="1"/>
      <c r="H32" s="1"/>
      <c r="I32" s="1"/>
      <c r="J32" s="1"/>
    </row>
    <row r="33" spans="1:10" ht="12.75">
      <c r="A33" s="1"/>
      <c r="B33" s="8" t="s">
        <v>18</v>
      </c>
      <c r="C33" s="23">
        <f>C25+C29+C31</f>
        <v>3881</v>
      </c>
      <c r="D33" s="8">
        <f>D25+D29+D31</f>
        <v>2330</v>
      </c>
      <c r="E33" s="23">
        <f>E25+E29+E31</f>
        <v>7016</v>
      </c>
      <c r="F33" s="10">
        <f>F25+F27+F29+F31</f>
        <v>285051.09</v>
      </c>
      <c r="G33" s="8">
        <f>G25</f>
        <v>6950</v>
      </c>
      <c r="H33" s="10">
        <f>H25</f>
        <v>282770.48</v>
      </c>
      <c r="I33" s="31">
        <f>F33-H33</f>
        <v>2280.6100000000442</v>
      </c>
      <c r="J33" s="35">
        <f>E33-G33</f>
        <v>66</v>
      </c>
    </row>
    <row r="34" spans="1:7" ht="12.75">
      <c r="A34" s="11"/>
      <c r="B34" s="11"/>
      <c r="C34" s="11"/>
      <c r="D34" s="11"/>
      <c r="E34" s="11"/>
      <c r="F34" s="11"/>
      <c r="G34" s="11"/>
    </row>
    <row r="35" spans="1:7" ht="12.75">
      <c r="A35" s="11"/>
      <c r="B35" s="11"/>
      <c r="C35" s="11"/>
      <c r="D35" s="11"/>
      <c r="E35" s="11"/>
      <c r="F35" s="11"/>
      <c r="G35" s="11"/>
    </row>
    <row r="37" spans="2:10" ht="12.75">
      <c r="B37" s="34" t="s">
        <v>38</v>
      </c>
      <c r="C37" s="36">
        <f aca="true" t="shared" si="0" ref="C37:H37">C15+C33</f>
        <v>7037</v>
      </c>
      <c r="D37" s="34">
        <f t="shared" si="0"/>
        <v>4668</v>
      </c>
      <c r="E37" s="36">
        <f t="shared" si="0"/>
        <v>13110</v>
      </c>
      <c r="F37" s="34">
        <f t="shared" si="0"/>
        <v>533070.81</v>
      </c>
      <c r="G37" s="34">
        <f t="shared" si="0"/>
        <v>12821</v>
      </c>
      <c r="H37" s="34">
        <f t="shared" si="0"/>
        <v>521640.02</v>
      </c>
      <c r="I37" s="37">
        <f>F37-H37</f>
        <v>11430.790000000037</v>
      </c>
      <c r="J37" s="38">
        <f>E37-G37</f>
        <v>289</v>
      </c>
    </row>
    <row r="39" spans="1:10" ht="15">
      <c r="A39" s="87" t="s">
        <v>41</v>
      </c>
      <c r="B39" s="87"/>
      <c r="C39" s="87"/>
      <c r="D39" s="87"/>
      <c r="E39" s="87"/>
      <c r="F39" s="87"/>
      <c r="G39" s="87"/>
      <c r="H39" s="87"/>
      <c r="I39" s="87"/>
      <c r="J39" s="87"/>
    </row>
    <row r="40" spans="1:10" ht="12.75">
      <c r="A40" s="1"/>
      <c r="B40" s="88" t="s">
        <v>0</v>
      </c>
      <c r="C40" s="90" t="s">
        <v>1</v>
      </c>
      <c r="D40" s="91"/>
      <c r="E40" s="88" t="s">
        <v>2</v>
      </c>
      <c r="F40" s="88" t="s">
        <v>3</v>
      </c>
      <c r="G40" s="88" t="s">
        <v>4</v>
      </c>
      <c r="H40" s="88" t="s">
        <v>5</v>
      </c>
      <c r="I40" s="88" t="s">
        <v>6</v>
      </c>
      <c r="J40" s="88" t="s">
        <v>6</v>
      </c>
    </row>
    <row r="41" spans="1:10" ht="52.5">
      <c r="A41" s="2" t="s">
        <v>7</v>
      </c>
      <c r="B41" s="89"/>
      <c r="C41" s="2" t="s">
        <v>8</v>
      </c>
      <c r="D41" s="2" t="s">
        <v>9</v>
      </c>
      <c r="E41" s="89"/>
      <c r="F41" s="89"/>
      <c r="G41" s="89"/>
      <c r="H41" s="89"/>
      <c r="I41" s="89"/>
      <c r="J41" s="89"/>
    </row>
    <row r="42" spans="1:10" ht="12.75">
      <c r="A42" s="1"/>
      <c r="B42" s="3"/>
      <c r="C42" s="3" t="s">
        <v>10</v>
      </c>
      <c r="D42" s="3" t="s">
        <v>11</v>
      </c>
      <c r="E42" s="3" t="s">
        <v>10</v>
      </c>
      <c r="F42" s="3" t="s">
        <v>12</v>
      </c>
      <c r="G42" s="3" t="s">
        <v>10</v>
      </c>
      <c r="H42" s="3" t="s">
        <v>13</v>
      </c>
      <c r="I42" s="3" t="s">
        <v>13</v>
      </c>
      <c r="J42" s="3" t="s">
        <v>14</v>
      </c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3" ht="12.75">
      <c r="A44" s="4">
        <v>1</v>
      </c>
      <c r="B44" s="5" t="s">
        <v>15</v>
      </c>
      <c r="C44" s="6">
        <v>3338</v>
      </c>
      <c r="D44" s="6">
        <v>2256</v>
      </c>
      <c r="E44" s="6">
        <f>C44+D44</f>
        <v>5594</v>
      </c>
      <c r="F44" s="7">
        <v>99794.64</v>
      </c>
      <c r="G44" s="52">
        <v>6872</v>
      </c>
      <c r="H44" s="50">
        <v>279596.94</v>
      </c>
      <c r="I44" s="12">
        <f>F44+F46+F48-H44</f>
        <v>-48852.99000000002</v>
      </c>
      <c r="J44" s="13">
        <f>E44+E48-G44</f>
        <v>-1197</v>
      </c>
      <c r="M44">
        <v>6872</v>
      </c>
    </row>
    <row r="45" spans="1:10" ht="12.75">
      <c r="A45" s="4"/>
      <c r="B45" s="5"/>
      <c r="C45" s="6"/>
      <c r="D45" s="6"/>
      <c r="E45" s="6"/>
      <c r="F45" s="7"/>
      <c r="G45" s="8"/>
      <c r="H45" s="1"/>
      <c r="I45" s="12"/>
      <c r="J45" s="13"/>
    </row>
    <row r="46" spans="1:10" ht="12.75">
      <c r="A46" s="4" t="s">
        <v>33</v>
      </c>
      <c r="B46" s="5" t="s">
        <v>16</v>
      </c>
      <c r="C46" s="6">
        <v>3338</v>
      </c>
      <c r="D46" s="6">
        <v>2256</v>
      </c>
      <c r="E46" s="6">
        <f>C46+D46</f>
        <v>5594</v>
      </c>
      <c r="F46" s="6">
        <v>127654.23</v>
      </c>
      <c r="G46" s="1"/>
      <c r="H46" s="1"/>
      <c r="I46" s="1"/>
      <c r="J46" s="1"/>
    </row>
    <row r="47" spans="1:10" ht="12.75">
      <c r="A47" s="4"/>
      <c r="B47" s="5"/>
      <c r="C47" s="6"/>
      <c r="D47" s="6"/>
      <c r="E47" s="6"/>
      <c r="F47" s="6"/>
      <c r="G47" s="1"/>
      <c r="H47" s="1"/>
      <c r="I47" s="1"/>
      <c r="J47" s="1"/>
    </row>
    <row r="48" spans="1:10" ht="12.75">
      <c r="A48" s="4" t="s">
        <v>35</v>
      </c>
      <c r="B48" s="5" t="s">
        <v>17</v>
      </c>
      <c r="C48" s="9">
        <v>81</v>
      </c>
      <c r="D48" s="6"/>
      <c r="E48" s="9">
        <v>81</v>
      </c>
      <c r="F48" s="6">
        <v>3295.08</v>
      </c>
      <c r="G48" s="1"/>
      <c r="H48" s="1"/>
      <c r="I48" s="1"/>
      <c r="J48" s="1"/>
    </row>
    <row r="49" spans="1:10" ht="12.75">
      <c r="A49" s="4"/>
      <c r="B49" s="5"/>
      <c r="C49" s="6"/>
      <c r="D49" s="6"/>
      <c r="E49" s="6"/>
      <c r="F49" s="6"/>
      <c r="G49" s="1"/>
      <c r="H49" s="1"/>
      <c r="I49" s="1"/>
      <c r="J49" s="1"/>
    </row>
    <row r="50" spans="1:10" ht="12.75">
      <c r="A50" s="3">
        <v>4</v>
      </c>
      <c r="B50" s="5" t="s">
        <v>34</v>
      </c>
      <c r="C50" s="6"/>
      <c r="D50" s="6"/>
      <c r="E50" s="30">
        <v>667</v>
      </c>
      <c r="F50" s="30">
        <v>27130.92</v>
      </c>
      <c r="G50" s="1"/>
      <c r="H50" s="1"/>
      <c r="I50" s="1"/>
      <c r="J50" s="1"/>
    </row>
    <row r="51" spans="1:10" ht="12.75">
      <c r="A51" s="3"/>
      <c r="B51" s="5"/>
      <c r="C51" s="6"/>
      <c r="D51" s="6"/>
      <c r="E51" s="6"/>
      <c r="F51" s="1"/>
      <c r="G51" s="1"/>
      <c r="H51" s="1"/>
      <c r="I51" s="1"/>
      <c r="J51" s="1"/>
    </row>
    <row r="52" spans="1:10" ht="12.75">
      <c r="A52" s="1"/>
      <c r="B52" s="8" t="s">
        <v>18</v>
      </c>
      <c r="C52" s="23">
        <f>C44+C48+C50</f>
        <v>3419</v>
      </c>
      <c r="D52" s="8">
        <f>D44+D48+D50</f>
        <v>2256</v>
      </c>
      <c r="E52" s="23">
        <f>E44+E48+E50</f>
        <v>6342</v>
      </c>
      <c r="F52" s="8">
        <f>F44+F46+F48+F50</f>
        <v>257874.87</v>
      </c>
      <c r="G52" s="8">
        <f>G44</f>
        <v>6872</v>
      </c>
      <c r="H52" s="10">
        <f>H44</f>
        <v>279596.94</v>
      </c>
      <c r="I52" s="48">
        <f>F52-H52</f>
        <v>-21722.070000000007</v>
      </c>
      <c r="J52" s="49">
        <f>E52-G52</f>
        <v>-530</v>
      </c>
    </row>
    <row r="53" spans="1:7" ht="12.75">
      <c r="A53" s="11"/>
      <c r="B53" s="11"/>
      <c r="C53" s="11"/>
      <c r="D53" s="11"/>
      <c r="E53" s="11"/>
      <c r="F53" s="11"/>
      <c r="G53" s="11"/>
    </row>
    <row r="54" spans="1:7" ht="12.75">
      <c r="A54" s="11"/>
      <c r="B54" s="11"/>
      <c r="C54" s="11"/>
      <c r="D54" s="11"/>
      <c r="E54" s="11"/>
      <c r="F54" s="11"/>
      <c r="G54" s="11"/>
    </row>
    <row r="56" spans="2:10" ht="12.75">
      <c r="B56" s="34" t="s">
        <v>38</v>
      </c>
      <c r="C56" s="36">
        <f aca="true" t="shared" si="1" ref="C56:H56">C37+C52</f>
        <v>10456</v>
      </c>
      <c r="D56" s="34">
        <f t="shared" si="1"/>
        <v>6924</v>
      </c>
      <c r="E56" s="36">
        <f t="shared" si="1"/>
        <v>19452</v>
      </c>
      <c r="F56" s="34">
        <f t="shared" si="1"/>
        <v>790945.68</v>
      </c>
      <c r="G56" s="34">
        <f t="shared" si="1"/>
        <v>19693</v>
      </c>
      <c r="H56" s="34">
        <f t="shared" si="1"/>
        <v>801236.96</v>
      </c>
      <c r="I56" s="41">
        <f>F56-H56</f>
        <v>-10291.279999999912</v>
      </c>
      <c r="J56" s="47">
        <f>E56-G56</f>
        <v>-241</v>
      </c>
    </row>
    <row r="58" spans="1:10" ht="15">
      <c r="A58" s="87" t="s">
        <v>43</v>
      </c>
      <c r="B58" s="87"/>
      <c r="C58" s="87"/>
      <c r="D58" s="87"/>
      <c r="E58" s="87"/>
      <c r="F58" s="87"/>
      <c r="G58" s="87"/>
      <c r="H58" s="87"/>
      <c r="I58" s="87"/>
      <c r="J58" s="87"/>
    </row>
    <row r="59" spans="1:10" ht="12.75">
      <c r="A59" s="1"/>
      <c r="B59" s="88" t="s">
        <v>0</v>
      </c>
      <c r="C59" s="90" t="s">
        <v>1</v>
      </c>
      <c r="D59" s="91"/>
      <c r="E59" s="88" t="s">
        <v>2</v>
      </c>
      <c r="F59" s="88" t="s">
        <v>3</v>
      </c>
      <c r="G59" s="88" t="s">
        <v>4</v>
      </c>
      <c r="H59" s="88" t="s">
        <v>5</v>
      </c>
      <c r="I59" s="88" t="s">
        <v>6</v>
      </c>
      <c r="J59" s="88" t="s">
        <v>6</v>
      </c>
    </row>
    <row r="60" spans="1:10" ht="52.5">
      <c r="A60" s="2" t="s">
        <v>7</v>
      </c>
      <c r="B60" s="89"/>
      <c r="C60" s="2" t="s">
        <v>8</v>
      </c>
      <c r="D60" s="2" t="s">
        <v>9</v>
      </c>
      <c r="E60" s="89"/>
      <c r="F60" s="89"/>
      <c r="G60" s="89"/>
      <c r="H60" s="89"/>
      <c r="I60" s="89"/>
      <c r="J60" s="89"/>
    </row>
    <row r="61" spans="1:10" ht="12.75">
      <c r="A61" s="1"/>
      <c r="B61" s="3"/>
      <c r="C61" s="3" t="s">
        <v>10</v>
      </c>
      <c r="D61" s="3" t="s">
        <v>11</v>
      </c>
      <c r="E61" s="3" t="s">
        <v>10</v>
      </c>
      <c r="F61" s="3" t="s">
        <v>12</v>
      </c>
      <c r="G61" s="3" t="s">
        <v>10</v>
      </c>
      <c r="H61" s="3" t="s">
        <v>13</v>
      </c>
      <c r="I61" s="3" t="s">
        <v>13</v>
      </c>
      <c r="J61" s="3" t="s">
        <v>14</v>
      </c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3" ht="12.75">
      <c r="A63" s="4">
        <v>1</v>
      </c>
      <c r="B63" s="5" t="s">
        <v>15</v>
      </c>
      <c r="C63" s="6">
        <v>3352</v>
      </c>
      <c r="D63" s="6">
        <v>2169</v>
      </c>
      <c r="E63" s="6">
        <f>C63+D63</f>
        <v>5521</v>
      </c>
      <c r="F63" s="7">
        <v>98236.86</v>
      </c>
      <c r="G63" s="52">
        <v>7142</v>
      </c>
      <c r="H63" s="50">
        <v>290582.26</v>
      </c>
      <c r="I63" s="12">
        <f>F63+F65+F67-H63</f>
        <v>-64802.54000000001</v>
      </c>
      <c r="J63" s="13">
        <f>E63+E67-G63</f>
        <v>-1592</v>
      </c>
      <c r="M63">
        <v>7142</v>
      </c>
    </row>
    <row r="64" spans="1:10" ht="12.75">
      <c r="A64" s="4"/>
      <c r="B64" s="5"/>
      <c r="C64" s="6"/>
      <c r="D64" s="6"/>
      <c r="E64" s="6"/>
      <c r="F64" s="7"/>
      <c r="G64" s="8"/>
      <c r="H64" s="1"/>
      <c r="I64" s="12"/>
      <c r="J64" s="13"/>
    </row>
    <row r="65" spans="1:10" ht="12.75">
      <c r="A65" s="4" t="s">
        <v>33</v>
      </c>
      <c r="B65" s="5" t="s">
        <v>16</v>
      </c>
      <c r="C65" s="6">
        <v>3352</v>
      </c>
      <c r="D65" s="6">
        <v>2169</v>
      </c>
      <c r="E65" s="6">
        <f>C65+D65</f>
        <v>5521</v>
      </c>
      <c r="F65" s="6">
        <v>126363.14</v>
      </c>
      <c r="G65" s="1"/>
      <c r="H65" s="1"/>
      <c r="I65" s="1"/>
      <c r="J65" s="1"/>
    </row>
    <row r="66" spans="1:10" ht="12.75">
      <c r="A66" s="4"/>
      <c r="B66" s="5"/>
      <c r="C66" s="6"/>
      <c r="D66" s="6"/>
      <c r="E66" s="6"/>
      <c r="F66" s="6"/>
      <c r="G66" s="1"/>
      <c r="H66" s="1"/>
      <c r="I66" s="1"/>
      <c r="J66" s="1"/>
    </row>
    <row r="67" spans="1:10" ht="12.75">
      <c r="A67" s="4" t="s">
        <v>35</v>
      </c>
      <c r="B67" s="5" t="s">
        <v>17</v>
      </c>
      <c r="C67" s="9">
        <v>29</v>
      </c>
      <c r="D67" s="6"/>
      <c r="E67" s="9">
        <f>C67</f>
        <v>29</v>
      </c>
      <c r="F67" s="6">
        <v>1179.72</v>
      </c>
      <c r="G67" s="1"/>
      <c r="H67" s="1"/>
      <c r="I67" s="1"/>
      <c r="J67" s="1"/>
    </row>
    <row r="68" spans="1:10" ht="12.75">
      <c r="A68" s="4"/>
      <c r="B68" s="5"/>
      <c r="C68" s="6"/>
      <c r="D68" s="6"/>
      <c r="E68" s="6"/>
      <c r="F68" s="6"/>
      <c r="G68" s="1"/>
      <c r="H68" s="1"/>
      <c r="I68" s="1"/>
      <c r="J68" s="1"/>
    </row>
    <row r="69" spans="1:10" ht="12.75">
      <c r="A69" s="3">
        <v>4</v>
      </c>
      <c r="B69" s="5" t="s">
        <v>34</v>
      </c>
      <c r="C69" s="6"/>
      <c r="D69" s="6"/>
      <c r="E69" s="30">
        <v>895</v>
      </c>
      <c r="F69" s="30">
        <v>36412.43</v>
      </c>
      <c r="G69" s="1"/>
      <c r="H69" s="1"/>
      <c r="I69" s="1"/>
      <c r="J69" s="1"/>
    </row>
    <row r="70" spans="1:10" ht="12.75">
      <c r="A70" s="3"/>
      <c r="B70" s="5"/>
      <c r="C70" s="6"/>
      <c r="D70" s="6"/>
      <c r="E70" s="6"/>
      <c r="F70" s="1"/>
      <c r="G70" s="1"/>
      <c r="H70" s="1"/>
      <c r="I70" s="1"/>
      <c r="J70" s="1"/>
    </row>
    <row r="71" spans="1:10" ht="12.75">
      <c r="A71" s="1"/>
      <c r="B71" s="8" t="s">
        <v>18</v>
      </c>
      <c r="C71" s="23">
        <f>C63+C67+C69</f>
        <v>3381</v>
      </c>
      <c r="D71" s="8">
        <f>D63+D67+D69</f>
        <v>2169</v>
      </c>
      <c r="E71" s="23">
        <f>E63+E67+E69</f>
        <v>6445</v>
      </c>
      <c r="F71" s="8">
        <f>F63+F65+F67+F69</f>
        <v>262192.15</v>
      </c>
      <c r="G71" s="8">
        <f>G63</f>
        <v>7142</v>
      </c>
      <c r="H71" s="10">
        <f>H63</f>
        <v>290582.26</v>
      </c>
      <c r="I71" s="48">
        <f>F71-H71</f>
        <v>-28390.109999999986</v>
      </c>
      <c r="J71" s="49">
        <f>E71-G71</f>
        <v>-697</v>
      </c>
    </row>
    <row r="72" spans="1:7" ht="12.75">
      <c r="A72" s="11"/>
      <c r="B72" s="11"/>
      <c r="C72" s="11"/>
      <c r="D72" s="11"/>
      <c r="E72" s="11"/>
      <c r="F72" s="11"/>
      <c r="G72" s="11"/>
    </row>
    <row r="73" spans="1:7" ht="12.75">
      <c r="A73" s="11"/>
      <c r="B73" s="11"/>
      <c r="C73" s="11"/>
      <c r="D73" s="11"/>
      <c r="E73" s="11"/>
      <c r="F73" s="11"/>
      <c r="G73" s="11"/>
    </row>
    <row r="75" spans="2:10" ht="12.75">
      <c r="B75" s="34" t="s">
        <v>38</v>
      </c>
      <c r="C75" s="36">
        <f aca="true" t="shared" si="2" ref="C75:H75">C56+C71</f>
        <v>13837</v>
      </c>
      <c r="D75" s="34">
        <f t="shared" si="2"/>
        <v>9093</v>
      </c>
      <c r="E75" s="36">
        <f t="shared" si="2"/>
        <v>25897</v>
      </c>
      <c r="F75" s="34">
        <f t="shared" si="2"/>
        <v>1053137.83</v>
      </c>
      <c r="G75" s="34">
        <f t="shared" si="2"/>
        <v>26835</v>
      </c>
      <c r="H75" s="34">
        <f t="shared" si="2"/>
        <v>1091819.22</v>
      </c>
      <c r="I75" s="41">
        <f>F75-H75</f>
        <v>-38681.3899999999</v>
      </c>
      <c r="J75" s="47">
        <f>E75-G75</f>
        <v>-938</v>
      </c>
    </row>
    <row r="77" spans="1:10" ht="15">
      <c r="A77" s="87" t="s">
        <v>44</v>
      </c>
      <c r="B77" s="87"/>
      <c r="C77" s="87"/>
      <c r="D77" s="87"/>
      <c r="E77" s="87"/>
      <c r="F77" s="87"/>
      <c r="G77" s="87"/>
      <c r="H77" s="87"/>
      <c r="I77" s="87"/>
      <c r="J77" s="87"/>
    </row>
    <row r="78" spans="1:10" ht="12.75">
      <c r="A78" s="1"/>
      <c r="B78" s="88" t="s">
        <v>0</v>
      </c>
      <c r="C78" s="90" t="s">
        <v>1</v>
      </c>
      <c r="D78" s="91"/>
      <c r="E78" s="88" t="s">
        <v>2</v>
      </c>
      <c r="F78" s="88" t="s">
        <v>3</v>
      </c>
      <c r="G78" s="88" t="s">
        <v>4</v>
      </c>
      <c r="H78" s="88" t="s">
        <v>5</v>
      </c>
      <c r="I78" s="88" t="s">
        <v>6</v>
      </c>
      <c r="J78" s="88" t="s">
        <v>6</v>
      </c>
    </row>
    <row r="79" spans="1:10" ht="52.5">
      <c r="A79" s="2" t="s">
        <v>7</v>
      </c>
      <c r="B79" s="89"/>
      <c r="C79" s="2" t="s">
        <v>8</v>
      </c>
      <c r="D79" s="2" t="s">
        <v>9</v>
      </c>
      <c r="E79" s="89"/>
      <c r="F79" s="89"/>
      <c r="G79" s="89"/>
      <c r="H79" s="89"/>
      <c r="I79" s="89"/>
      <c r="J79" s="89"/>
    </row>
    <row r="80" spans="1:10" ht="12.75">
      <c r="A80" s="1"/>
      <c r="B80" s="3"/>
      <c r="C80" s="3" t="s">
        <v>10</v>
      </c>
      <c r="D80" s="3" t="s">
        <v>11</v>
      </c>
      <c r="E80" s="3" t="s">
        <v>10</v>
      </c>
      <c r="F80" s="3" t="s">
        <v>12</v>
      </c>
      <c r="G80" s="3" t="s">
        <v>10</v>
      </c>
      <c r="H80" s="3" t="s">
        <v>13</v>
      </c>
      <c r="I80" s="3" t="s">
        <v>13</v>
      </c>
      <c r="J80" s="3" t="s">
        <v>14</v>
      </c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3" ht="12.75">
      <c r="A82" s="4">
        <v>1</v>
      </c>
      <c r="B82" s="5" t="s">
        <v>15</v>
      </c>
      <c r="C82" s="6">
        <v>4290</v>
      </c>
      <c r="D82" s="6">
        <v>2155</v>
      </c>
      <c r="E82" s="6">
        <f>C82+D82</f>
        <v>6445</v>
      </c>
      <c r="F82" s="7">
        <v>114980.16</v>
      </c>
      <c r="G82" s="52">
        <v>6842</v>
      </c>
      <c r="H82" s="50">
        <v>278332.56</v>
      </c>
      <c r="I82" s="12">
        <f>F82+F84+F86-H82</f>
        <v>-15496.299999999988</v>
      </c>
      <c r="J82" s="13">
        <f>E82+E86-G82</f>
        <v>-397</v>
      </c>
      <c r="M82">
        <v>6842</v>
      </c>
    </row>
    <row r="83" spans="1:10" ht="12.75">
      <c r="A83" s="4"/>
      <c r="B83" s="5"/>
      <c r="C83" s="6"/>
      <c r="D83" s="6"/>
      <c r="E83" s="6"/>
      <c r="F83" s="7"/>
      <c r="G83" s="8"/>
      <c r="H83" s="1"/>
      <c r="I83" s="12"/>
      <c r="J83" s="13"/>
    </row>
    <row r="84" spans="1:10" ht="12.75">
      <c r="A84" s="4" t="s">
        <v>33</v>
      </c>
      <c r="B84" s="5" t="s">
        <v>16</v>
      </c>
      <c r="C84" s="6">
        <v>4290</v>
      </c>
      <c r="D84" s="6">
        <v>2155</v>
      </c>
      <c r="E84" s="6">
        <f>C84+D84</f>
        <v>6445</v>
      </c>
      <c r="F84" s="6">
        <v>147205.22</v>
      </c>
      <c r="G84" s="1"/>
      <c r="H84" s="1"/>
      <c r="I84" s="1"/>
      <c r="J84" s="1"/>
    </row>
    <row r="85" spans="1:10" ht="12.75">
      <c r="A85" s="4"/>
      <c r="B85" s="5"/>
      <c r="C85" s="6"/>
      <c r="D85" s="6"/>
      <c r="E85" s="6"/>
      <c r="F85" s="6"/>
      <c r="G85" s="1"/>
      <c r="H85" s="1"/>
      <c r="I85" s="1"/>
      <c r="J85" s="1"/>
    </row>
    <row r="86" spans="1:10" ht="12.75">
      <c r="A86" s="4" t="s">
        <v>35</v>
      </c>
      <c r="B86" s="5" t="s">
        <v>17</v>
      </c>
      <c r="C86" s="9">
        <v>16</v>
      </c>
      <c r="D86" s="6"/>
      <c r="E86" s="9"/>
      <c r="F86" s="6">
        <v>650.88</v>
      </c>
      <c r="G86" s="1"/>
      <c r="H86" s="1"/>
      <c r="I86" s="1"/>
      <c r="J86" s="1"/>
    </row>
    <row r="87" spans="1:10" ht="12.75">
      <c r="A87" s="4"/>
      <c r="B87" s="5"/>
      <c r="C87" s="6"/>
      <c r="D87" s="6"/>
      <c r="E87" s="6"/>
      <c r="F87" s="6"/>
      <c r="G87" s="1"/>
      <c r="H87" s="1"/>
      <c r="I87" s="1"/>
      <c r="J87" s="1"/>
    </row>
    <row r="88" spans="1:10" ht="12.75">
      <c r="A88" s="3">
        <v>4</v>
      </c>
      <c r="B88" s="5" t="s">
        <v>34</v>
      </c>
      <c r="C88" s="6"/>
      <c r="D88" s="6"/>
      <c r="E88" s="30">
        <v>715</v>
      </c>
      <c r="F88" s="30">
        <v>29097.34</v>
      </c>
      <c r="G88" s="1"/>
      <c r="H88" s="1"/>
      <c r="I88" s="1"/>
      <c r="J88" s="1"/>
    </row>
    <row r="89" spans="1:10" ht="12.75">
      <c r="A89" s="3"/>
      <c r="B89" s="5"/>
      <c r="C89" s="6"/>
      <c r="D89" s="6"/>
      <c r="E89" s="6"/>
      <c r="F89" s="1"/>
      <c r="G89" s="1"/>
      <c r="H89" s="1"/>
      <c r="I89" s="1"/>
      <c r="J89" s="1"/>
    </row>
    <row r="90" spans="1:10" ht="12.75">
      <c r="A90" s="1"/>
      <c r="B90" s="8" t="s">
        <v>18</v>
      </c>
      <c r="C90" s="23">
        <f>C82+C86+C88</f>
        <v>4306</v>
      </c>
      <c r="D90" s="8">
        <f>D82+D86+D88</f>
        <v>2155</v>
      </c>
      <c r="E90" s="23">
        <f>E82+E86+E88</f>
        <v>7160</v>
      </c>
      <c r="F90" s="8">
        <f>F82+F84+F86+F88</f>
        <v>291933.60000000003</v>
      </c>
      <c r="G90" s="8">
        <f>G82</f>
        <v>6842</v>
      </c>
      <c r="H90" s="10">
        <f>H82</f>
        <v>278332.56</v>
      </c>
      <c r="I90" s="31">
        <f>F90-H90</f>
        <v>13601.040000000037</v>
      </c>
      <c r="J90" s="35">
        <f>E90-G90</f>
        <v>318</v>
      </c>
    </row>
    <row r="91" spans="1:7" ht="12.75">
      <c r="A91" s="11"/>
      <c r="B91" s="11"/>
      <c r="C91" s="11"/>
      <c r="D91" s="11"/>
      <c r="E91" s="11"/>
      <c r="F91" s="11"/>
      <c r="G91" s="11"/>
    </row>
    <row r="92" spans="1:7" ht="12.75">
      <c r="A92" s="11"/>
      <c r="B92" s="11"/>
      <c r="C92" s="11"/>
      <c r="D92" s="11"/>
      <c r="E92" s="11"/>
      <c r="F92" s="11"/>
      <c r="G92" s="11"/>
    </row>
    <row r="94" spans="2:10" ht="12.75">
      <c r="B94" s="34" t="s">
        <v>38</v>
      </c>
      <c r="C94" s="36">
        <f aca="true" t="shared" si="3" ref="C94:H94">C75+C90</f>
        <v>18143</v>
      </c>
      <c r="D94" s="34">
        <f t="shared" si="3"/>
        <v>11248</v>
      </c>
      <c r="E94" s="36">
        <f>E75+E90</f>
        <v>33057</v>
      </c>
      <c r="F94" s="34">
        <f>F75+F90</f>
        <v>1345071.4300000002</v>
      </c>
      <c r="G94" s="34">
        <f>G75+G90</f>
        <v>33677</v>
      </c>
      <c r="H94" s="34">
        <f t="shared" si="3"/>
        <v>1370151.78</v>
      </c>
      <c r="I94" s="41">
        <f>F94-H94</f>
        <v>-25080.34999999986</v>
      </c>
      <c r="J94" s="47">
        <f>E94-G94</f>
        <v>-620</v>
      </c>
    </row>
    <row r="96" spans="1:10" ht="15">
      <c r="A96" s="87" t="s">
        <v>47</v>
      </c>
      <c r="B96" s="87"/>
      <c r="C96" s="87"/>
      <c r="D96" s="87"/>
      <c r="E96" s="87"/>
      <c r="F96" s="87"/>
      <c r="G96" s="87"/>
      <c r="H96" s="87"/>
      <c r="I96" s="87"/>
      <c r="J96" s="87"/>
    </row>
    <row r="97" spans="1:10" ht="12.75">
      <c r="A97" s="1"/>
      <c r="B97" s="88" t="s">
        <v>0</v>
      </c>
      <c r="C97" s="90" t="s">
        <v>1</v>
      </c>
      <c r="D97" s="91"/>
      <c r="E97" s="88" t="s">
        <v>2</v>
      </c>
      <c r="F97" s="88" t="s">
        <v>3</v>
      </c>
      <c r="G97" s="88" t="s">
        <v>4</v>
      </c>
      <c r="H97" s="88" t="s">
        <v>5</v>
      </c>
      <c r="I97" s="88" t="s">
        <v>6</v>
      </c>
      <c r="J97" s="88" t="s">
        <v>6</v>
      </c>
    </row>
    <row r="98" spans="1:10" ht="52.5">
      <c r="A98" s="2" t="s">
        <v>7</v>
      </c>
      <c r="B98" s="89"/>
      <c r="C98" s="2" t="s">
        <v>8</v>
      </c>
      <c r="D98" s="2" t="s">
        <v>9</v>
      </c>
      <c r="E98" s="89"/>
      <c r="F98" s="89"/>
      <c r="G98" s="89"/>
      <c r="H98" s="89"/>
      <c r="I98" s="89"/>
      <c r="J98" s="89"/>
    </row>
    <row r="99" spans="1:10" ht="12.75">
      <c r="A99" s="1"/>
      <c r="B99" s="3"/>
      <c r="C99" s="3" t="s">
        <v>10</v>
      </c>
      <c r="D99" s="3" t="s">
        <v>11</v>
      </c>
      <c r="E99" s="3" t="s">
        <v>10</v>
      </c>
      <c r="F99" s="3" t="s">
        <v>12</v>
      </c>
      <c r="G99" s="3" t="s">
        <v>10</v>
      </c>
      <c r="H99" s="3" t="s">
        <v>13</v>
      </c>
      <c r="I99" s="3" t="s">
        <v>13</v>
      </c>
      <c r="J99" s="3" t="s">
        <v>14</v>
      </c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3" ht="12.75">
      <c r="A101" s="4">
        <v>1</v>
      </c>
      <c r="B101" s="5" t="s">
        <v>15</v>
      </c>
      <c r="C101" s="6">
        <v>3217</v>
      </c>
      <c r="D101" s="6">
        <v>1971</v>
      </c>
      <c r="E101" s="6">
        <f>C101+D101</f>
        <v>5188</v>
      </c>
      <c r="F101" s="7">
        <v>92561.94</v>
      </c>
      <c r="G101" s="52">
        <v>6255</v>
      </c>
      <c r="H101" s="50">
        <v>254493.43</v>
      </c>
      <c r="I101" s="12">
        <f>F101+F103+F105-H101</f>
        <v>-42776.69999999998</v>
      </c>
      <c r="J101" s="13">
        <f>E101+E105-G101</f>
        <v>-1051</v>
      </c>
      <c r="M101">
        <v>6255</v>
      </c>
    </row>
    <row r="102" spans="1:10" ht="12.75">
      <c r="A102" s="4"/>
      <c r="B102" s="5"/>
      <c r="C102" s="6"/>
      <c r="D102" s="6"/>
      <c r="E102" s="6"/>
      <c r="F102" s="7"/>
      <c r="G102" s="8"/>
      <c r="H102" s="1"/>
      <c r="I102" s="12"/>
      <c r="J102" s="13"/>
    </row>
    <row r="103" spans="1:10" ht="12.75">
      <c r="A103" s="4" t="s">
        <v>33</v>
      </c>
      <c r="B103" s="5" t="s">
        <v>16</v>
      </c>
      <c r="C103" s="6">
        <v>3217</v>
      </c>
      <c r="D103" s="6">
        <v>1971</v>
      </c>
      <c r="E103" s="6">
        <f>C103+D103</f>
        <v>5188</v>
      </c>
      <c r="F103" s="6">
        <v>118503.91</v>
      </c>
      <c r="G103" s="1"/>
      <c r="H103" s="1"/>
      <c r="I103" s="1"/>
      <c r="J103" s="1"/>
    </row>
    <row r="104" spans="1:10" ht="12.75">
      <c r="A104" s="4"/>
      <c r="B104" s="5"/>
      <c r="C104" s="6"/>
      <c r="D104" s="6"/>
      <c r="E104" s="6"/>
      <c r="F104" s="6"/>
      <c r="G104" s="1"/>
      <c r="H104" s="1"/>
      <c r="I104" s="1"/>
      <c r="J104" s="1"/>
    </row>
    <row r="105" spans="1:10" ht="12.75">
      <c r="A105" s="4" t="s">
        <v>35</v>
      </c>
      <c r="B105" s="5" t="s">
        <v>17</v>
      </c>
      <c r="C105" s="9">
        <v>16</v>
      </c>
      <c r="D105" s="6"/>
      <c r="E105" s="9">
        <v>16</v>
      </c>
      <c r="F105" s="6">
        <v>650.88</v>
      </c>
      <c r="G105" s="1"/>
      <c r="H105" s="1"/>
      <c r="I105" s="1"/>
      <c r="J105" s="1"/>
    </row>
    <row r="106" spans="1:10" ht="12.75">
      <c r="A106" s="4"/>
      <c r="B106" s="5"/>
      <c r="C106" s="6"/>
      <c r="D106" s="6"/>
      <c r="E106" s="6"/>
      <c r="F106" s="6"/>
      <c r="G106" s="1"/>
      <c r="H106" s="1"/>
      <c r="I106" s="1"/>
      <c r="J106" s="1"/>
    </row>
    <row r="107" spans="1:10" ht="12.75">
      <c r="A107" s="3">
        <v>4</v>
      </c>
      <c r="B107" s="5" t="s">
        <v>34</v>
      </c>
      <c r="C107" s="6"/>
      <c r="D107" s="6"/>
      <c r="E107" s="30">
        <v>442</v>
      </c>
      <c r="F107" s="30">
        <v>17976.03</v>
      </c>
      <c r="G107" s="1"/>
      <c r="H107" s="1"/>
      <c r="I107" s="1"/>
      <c r="J107" s="1"/>
    </row>
    <row r="108" spans="1:10" ht="12.75">
      <c r="A108" s="3"/>
      <c r="B108" s="5"/>
      <c r="C108" s="6"/>
      <c r="D108" s="6"/>
      <c r="E108" s="6"/>
      <c r="F108" s="1"/>
      <c r="G108" s="1"/>
      <c r="H108" s="1"/>
      <c r="I108" s="1"/>
      <c r="J108" s="1"/>
    </row>
    <row r="109" spans="1:10" ht="12.75">
      <c r="A109" s="1"/>
      <c r="B109" s="8" t="s">
        <v>18</v>
      </c>
      <c r="C109" s="23">
        <f>C101+C105+C107</f>
        <v>3233</v>
      </c>
      <c r="D109" s="8">
        <f>D101+D105+D107</f>
        <v>1971</v>
      </c>
      <c r="E109" s="23">
        <f>E101+E105+E107</f>
        <v>5646</v>
      </c>
      <c r="F109" s="8">
        <f>F101+F103+F105+F107</f>
        <v>229692.76</v>
      </c>
      <c r="G109" s="8">
        <f>G101</f>
        <v>6255</v>
      </c>
      <c r="H109" s="10">
        <f>H101</f>
        <v>254493.43</v>
      </c>
      <c r="I109" s="48">
        <f>F109-H109</f>
        <v>-24800.669999999984</v>
      </c>
      <c r="J109" s="49">
        <f>E109-G109</f>
        <v>-609</v>
      </c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  <row r="113" spans="2:10" ht="12.75">
      <c r="B113" s="34" t="s">
        <v>38</v>
      </c>
      <c r="C113" s="36">
        <f aca="true" t="shared" si="4" ref="C113:H113">C94+C109</f>
        <v>21376</v>
      </c>
      <c r="D113" s="34">
        <f t="shared" si="4"/>
        <v>13219</v>
      </c>
      <c r="E113" s="36">
        <f t="shared" si="4"/>
        <v>38703</v>
      </c>
      <c r="F113" s="34">
        <f t="shared" si="4"/>
        <v>1574764.1900000002</v>
      </c>
      <c r="G113" s="34">
        <f t="shared" si="4"/>
        <v>39932</v>
      </c>
      <c r="H113" s="34">
        <f t="shared" si="4"/>
        <v>1624645.21</v>
      </c>
      <c r="I113" s="41">
        <f>F113-H113</f>
        <v>-49881.019999999786</v>
      </c>
      <c r="J113" s="47">
        <f>E113-G113</f>
        <v>-1229</v>
      </c>
    </row>
    <row r="115" spans="1:10" ht="15">
      <c r="A115" s="87" t="s">
        <v>49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2.75">
      <c r="A116" s="1"/>
      <c r="B116" s="88" t="s">
        <v>0</v>
      </c>
      <c r="C116" s="90" t="s">
        <v>1</v>
      </c>
      <c r="D116" s="91"/>
      <c r="E116" s="88" t="s">
        <v>2</v>
      </c>
      <c r="F116" s="88" t="s">
        <v>3</v>
      </c>
      <c r="G116" s="88" t="s">
        <v>4</v>
      </c>
      <c r="H116" s="88" t="s">
        <v>5</v>
      </c>
      <c r="I116" s="88" t="s">
        <v>6</v>
      </c>
      <c r="J116" s="88" t="s">
        <v>6</v>
      </c>
    </row>
    <row r="117" spans="1:10" ht="52.5">
      <c r="A117" s="2" t="s">
        <v>7</v>
      </c>
      <c r="B117" s="89"/>
      <c r="C117" s="2" t="s">
        <v>8</v>
      </c>
      <c r="D117" s="2" t="s">
        <v>9</v>
      </c>
      <c r="E117" s="89"/>
      <c r="F117" s="89"/>
      <c r="G117" s="89"/>
      <c r="H117" s="89"/>
      <c r="I117" s="89"/>
      <c r="J117" s="89"/>
    </row>
    <row r="118" spans="1:10" ht="12.75">
      <c r="A118" s="1"/>
      <c r="B118" s="3"/>
      <c r="C118" s="3" t="s">
        <v>10</v>
      </c>
      <c r="D118" s="3" t="s">
        <v>11</v>
      </c>
      <c r="E118" s="3" t="s">
        <v>10</v>
      </c>
      <c r="F118" s="3" t="s">
        <v>12</v>
      </c>
      <c r="G118" s="3" t="s">
        <v>10</v>
      </c>
      <c r="H118" s="3" t="s">
        <v>13</v>
      </c>
      <c r="I118" s="3" t="s">
        <v>13</v>
      </c>
      <c r="J118" s="3" t="s">
        <v>14</v>
      </c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4" ht="12.75">
      <c r="A120" s="4">
        <v>1</v>
      </c>
      <c r="B120" s="5" t="s">
        <v>15</v>
      </c>
      <c r="C120" s="6">
        <v>2422</v>
      </c>
      <c r="D120" s="6">
        <v>1054</v>
      </c>
      <c r="E120" s="6">
        <f>C120+D120</f>
        <v>3476</v>
      </c>
      <c r="F120" s="7">
        <v>66946.29</v>
      </c>
      <c r="G120" s="52">
        <v>2528</v>
      </c>
      <c r="H120" s="50">
        <v>48683.21</v>
      </c>
      <c r="I120" s="62">
        <f>F120-H120</f>
        <v>18263.079999999994</v>
      </c>
      <c r="J120" s="63">
        <f>E120-G120</f>
        <v>948</v>
      </c>
      <c r="M120">
        <v>2528</v>
      </c>
      <c r="N120">
        <v>2744</v>
      </c>
    </row>
    <row r="121" spans="1:10" ht="12.75">
      <c r="A121" s="4"/>
      <c r="B121" s="5"/>
      <c r="C121" s="6"/>
      <c r="D121" s="6"/>
      <c r="E121" s="6"/>
      <c r="F121" s="7"/>
      <c r="G121" s="8"/>
      <c r="H121" s="1"/>
      <c r="I121" s="12"/>
      <c r="J121" s="13"/>
    </row>
    <row r="122" spans="1:10" ht="12.75">
      <c r="A122" s="4" t="s">
        <v>33</v>
      </c>
      <c r="B122" s="5" t="s">
        <v>15</v>
      </c>
      <c r="C122" s="6"/>
      <c r="D122" s="6"/>
      <c r="E122" s="6"/>
      <c r="F122" s="7"/>
      <c r="G122" s="8"/>
      <c r="H122" s="1"/>
      <c r="I122" s="12"/>
      <c r="J122" s="13"/>
    </row>
    <row r="123" spans="1:10" ht="12.75">
      <c r="A123" s="4"/>
      <c r="B123" s="5" t="s">
        <v>50</v>
      </c>
      <c r="C123" s="6">
        <v>1325</v>
      </c>
      <c r="D123" s="6">
        <v>766</v>
      </c>
      <c r="E123" s="6">
        <f>C123+D123</f>
        <v>2091</v>
      </c>
      <c r="F123" s="7">
        <v>40282.56</v>
      </c>
      <c r="G123" s="8">
        <v>2744</v>
      </c>
      <c r="H123" s="1">
        <v>52842.85</v>
      </c>
      <c r="I123" s="12">
        <f>F123-H123</f>
        <v>-12560.29</v>
      </c>
      <c r="J123" s="13">
        <f>E123-G123</f>
        <v>-653</v>
      </c>
    </row>
    <row r="124" spans="1:10" ht="12.75">
      <c r="A124" s="4"/>
      <c r="B124" s="5"/>
      <c r="C124" s="6"/>
      <c r="D124" s="6"/>
      <c r="E124" s="6"/>
      <c r="F124" s="7"/>
      <c r="G124" s="8"/>
      <c r="H124" s="1"/>
      <c r="I124" s="12"/>
      <c r="J124" s="13"/>
    </row>
    <row r="125" spans="1:10" ht="12.75">
      <c r="A125" s="4" t="s">
        <v>35</v>
      </c>
      <c r="B125" s="5" t="s">
        <v>16</v>
      </c>
      <c r="C125" s="6">
        <v>3747</v>
      </c>
      <c r="D125" s="6">
        <v>1820</v>
      </c>
      <c r="E125" s="6">
        <f>C125+D125</f>
        <v>5567</v>
      </c>
      <c r="F125" s="6">
        <v>137414.16</v>
      </c>
      <c r="G125" s="8">
        <v>5272</v>
      </c>
      <c r="H125" s="1">
        <v>130391.32</v>
      </c>
      <c r="I125" s="53">
        <f>F125-H125</f>
        <v>7022.8399999999965</v>
      </c>
      <c r="J125" s="53">
        <f>E125-G125</f>
        <v>295</v>
      </c>
    </row>
    <row r="126" spans="1:10" ht="12.75">
      <c r="A126" s="4"/>
      <c r="B126" s="5"/>
      <c r="C126" s="6"/>
      <c r="D126" s="6"/>
      <c r="E126" s="6"/>
      <c r="F126" s="6"/>
      <c r="G126" s="1"/>
      <c r="H126" s="1"/>
      <c r="I126" s="1"/>
      <c r="J126" s="1"/>
    </row>
    <row r="127" spans="1:10" ht="12.75">
      <c r="A127" s="4" t="s">
        <v>51</v>
      </c>
      <c r="B127" s="5" t="s">
        <v>17</v>
      </c>
      <c r="C127" s="9">
        <v>4</v>
      </c>
      <c r="D127" s="6"/>
      <c r="E127" s="9">
        <f>C127</f>
        <v>4</v>
      </c>
      <c r="F127" s="6">
        <v>175.96</v>
      </c>
      <c r="G127" s="1"/>
      <c r="H127" s="1"/>
      <c r="I127" s="1"/>
      <c r="J127" s="1"/>
    </row>
    <row r="128" spans="1:10" ht="12.75">
      <c r="A128" s="4"/>
      <c r="B128" s="5"/>
      <c r="C128" s="6"/>
      <c r="D128" s="6"/>
      <c r="E128" s="6"/>
      <c r="F128" s="6"/>
      <c r="G128" s="1"/>
      <c r="H128" s="1"/>
      <c r="I128" s="1"/>
      <c r="J128" s="1"/>
    </row>
    <row r="129" spans="1:10" ht="12.75">
      <c r="A129" s="3">
        <v>5</v>
      </c>
      <c r="B129" s="5" t="s">
        <v>34</v>
      </c>
      <c r="C129" s="6"/>
      <c r="D129" s="6">
        <v>685</v>
      </c>
      <c r="E129" s="30">
        <f>D129</f>
        <v>685</v>
      </c>
      <c r="F129" s="30">
        <v>30125.71</v>
      </c>
      <c r="G129" s="1"/>
      <c r="H129" s="1"/>
      <c r="I129" s="1"/>
      <c r="J129" s="1"/>
    </row>
    <row r="130" spans="1:10" ht="12.75">
      <c r="A130" s="3"/>
      <c r="B130" s="5"/>
      <c r="C130" s="6"/>
      <c r="D130" s="6"/>
      <c r="E130" s="6"/>
      <c r="F130" s="1"/>
      <c r="G130" s="1"/>
      <c r="H130" s="1"/>
      <c r="I130" s="1"/>
      <c r="J130" s="1"/>
    </row>
    <row r="131" spans="1:10" ht="12.75">
      <c r="A131" s="1"/>
      <c r="B131" s="8" t="s">
        <v>18</v>
      </c>
      <c r="C131" s="23">
        <f>C120+C127+C129+C123</f>
        <v>3751</v>
      </c>
      <c r="D131" s="8">
        <f>D120+D127+D129+D123</f>
        <v>2505</v>
      </c>
      <c r="E131" s="23">
        <f>E120+E127+E129+E123</f>
        <v>6256</v>
      </c>
      <c r="F131" s="8">
        <f>F120+F125+F127+F129</f>
        <v>234662.12</v>
      </c>
      <c r="G131" s="8">
        <f>G120+G123</f>
        <v>5272</v>
      </c>
      <c r="H131" s="10">
        <f>H120+H123+H125</f>
        <v>231917.38</v>
      </c>
      <c r="I131" s="31">
        <f>F131-H131</f>
        <v>2744.7399999999907</v>
      </c>
      <c r="J131" s="35">
        <f>E131-G131</f>
        <v>984</v>
      </c>
    </row>
    <row r="132" spans="1:10" ht="12.75">
      <c r="A132" s="11"/>
      <c r="B132" s="11"/>
      <c r="C132" s="11"/>
      <c r="D132" s="11"/>
      <c r="E132" s="11"/>
      <c r="F132" s="11"/>
      <c r="G132" s="11"/>
      <c r="I132" s="64"/>
      <c r="J132" s="64"/>
    </row>
    <row r="133" spans="1:10" ht="12.75">
      <c r="A133" s="11"/>
      <c r="B133" s="11"/>
      <c r="C133" s="11"/>
      <c r="D133" s="11"/>
      <c r="E133" s="11"/>
      <c r="F133" s="11"/>
      <c r="G133" s="11"/>
      <c r="I133" s="64"/>
      <c r="J133" s="64"/>
    </row>
    <row r="134" spans="9:10" ht="12.75">
      <c r="I134" s="64"/>
      <c r="J134" s="64"/>
    </row>
    <row r="135" spans="2:10" ht="12.75">
      <c r="B135" s="34" t="s">
        <v>38</v>
      </c>
      <c r="C135" s="36">
        <f aca="true" t="shared" si="5" ref="C135:H135">C113+C131</f>
        <v>25127</v>
      </c>
      <c r="D135" s="34">
        <f t="shared" si="5"/>
        <v>15724</v>
      </c>
      <c r="E135" s="36">
        <f t="shared" si="5"/>
        <v>44959</v>
      </c>
      <c r="F135" s="34">
        <f t="shared" si="5"/>
        <v>1809426.31</v>
      </c>
      <c r="G135" s="34">
        <f t="shared" si="5"/>
        <v>45204</v>
      </c>
      <c r="H135" s="34">
        <f t="shared" si="5"/>
        <v>1856562.5899999999</v>
      </c>
      <c r="I135" s="41">
        <f>F135-H135</f>
        <v>-47136.279999999795</v>
      </c>
      <c r="J135" s="47">
        <f>E135-G135</f>
        <v>-245</v>
      </c>
    </row>
    <row r="137" spans="1:10" ht="15">
      <c r="A137" s="87" t="s">
        <v>54</v>
      </c>
      <c r="B137" s="87"/>
      <c r="C137" s="87"/>
      <c r="D137" s="87"/>
      <c r="E137" s="87"/>
      <c r="F137" s="87"/>
      <c r="G137" s="87"/>
      <c r="H137" s="87"/>
      <c r="I137" s="87"/>
      <c r="J137" s="87"/>
    </row>
    <row r="138" spans="1:10" ht="12.75">
      <c r="A138" s="1"/>
      <c r="B138" s="88" t="s">
        <v>0</v>
      </c>
      <c r="C138" s="90" t="s">
        <v>1</v>
      </c>
      <c r="D138" s="91"/>
      <c r="E138" s="88" t="s">
        <v>2</v>
      </c>
      <c r="F138" s="88" t="s">
        <v>3</v>
      </c>
      <c r="G138" s="88" t="s">
        <v>4</v>
      </c>
      <c r="H138" s="88" t="s">
        <v>5</v>
      </c>
      <c r="I138" s="88" t="s">
        <v>6</v>
      </c>
      <c r="J138" s="88" t="s">
        <v>6</v>
      </c>
    </row>
    <row r="139" spans="1:10" ht="52.5">
      <c r="A139" s="2" t="s">
        <v>7</v>
      </c>
      <c r="B139" s="89"/>
      <c r="C139" s="2" t="s">
        <v>8</v>
      </c>
      <c r="D139" s="2" t="s">
        <v>9</v>
      </c>
      <c r="E139" s="89"/>
      <c r="F139" s="89"/>
      <c r="G139" s="89"/>
      <c r="H139" s="89"/>
      <c r="I139" s="89"/>
      <c r="J139" s="89"/>
    </row>
    <row r="140" spans="1:10" ht="12.75">
      <c r="A140" s="1"/>
      <c r="B140" s="3"/>
      <c r="C140" s="3" t="s">
        <v>10</v>
      </c>
      <c r="D140" s="3" t="s">
        <v>11</v>
      </c>
      <c r="E140" s="3" t="s">
        <v>10</v>
      </c>
      <c r="F140" s="3" t="s">
        <v>12</v>
      </c>
      <c r="G140" s="3" t="s">
        <v>10</v>
      </c>
      <c r="H140" s="3" t="s">
        <v>13</v>
      </c>
      <c r="I140" s="3" t="s">
        <v>13</v>
      </c>
      <c r="J140" s="3" t="s">
        <v>14</v>
      </c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4" ht="12.75">
      <c r="A142" s="4">
        <v>1</v>
      </c>
      <c r="B142" s="5" t="s">
        <v>15</v>
      </c>
      <c r="C142" s="6">
        <v>2987</v>
      </c>
      <c r="D142" s="6">
        <v>971</v>
      </c>
      <c r="E142" s="6">
        <f>C142+D142</f>
        <v>3958</v>
      </c>
      <c r="F142" s="7">
        <v>76216.22</v>
      </c>
      <c r="G142" s="52">
        <v>4567</v>
      </c>
      <c r="H142" s="50">
        <v>87949.46</v>
      </c>
      <c r="I142" s="12">
        <f>F142-H142</f>
        <v>-11733.240000000005</v>
      </c>
      <c r="J142" s="13">
        <f>E142-G142</f>
        <v>-609</v>
      </c>
      <c r="M142">
        <v>4567</v>
      </c>
      <c r="N142">
        <v>2832</v>
      </c>
    </row>
    <row r="143" spans="1:10" ht="12.75">
      <c r="A143" s="4"/>
      <c r="B143" s="5"/>
      <c r="C143" s="6"/>
      <c r="D143" s="6"/>
      <c r="E143" s="6"/>
      <c r="F143" s="7"/>
      <c r="G143" s="8"/>
      <c r="H143" s="1"/>
      <c r="I143" s="12"/>
      <c r="J143" s="13"/>
    </row>
    <row r="144" spans="1:10" ht="12.75">
      <c r="A144" s="4" t="s">
        <v>33</v>
      </c>
      <c r="B144" s="5" t="s">
        <v>15</v>
      </c>
      <c r="C144" s="6"/>
      <c r="D144" s="6"/>
      <c r="E144" s="6"/>
      <c r="F144" s="7"/>
      <c r="G144" s="8"/>
      <c r="H144" s="1"/>
      <c r="I144" s="12"/>
      <c r="J144" s="13"/>
    </row>
    <row r="145" spans="1:10" ht="12.75">
      <c r="A145" s="4"/>
      <c r="B145" s="5" t="s">
        <v>50</v>
      </c>
      <c r="C145" s="6">
        <v>1090</v>
      </c>
      <c r="D145" s="6">
        <v>706</v>
      </c>
      <c r="E145" s="6">
        <f>C145+D145</f>
        <v>1796</v>
      </c>
      <c r="F145" s="7">
        <v>34583.05</v>
      </c>
      <c r="G145" s="8">
        <v>2832</v>
      </c>
      <c r="H145" s="1">
        <v>54537.52</v>
      </c>
      <c r="I145" s="12">
        <f>F145-H145</f>
        <v>-19954.469999999994</v>
      </c>
      <c r="J145" s="13">
        <f>E145-G145</f>
        <v>-1036</v>
      </c>
    </row>
    <row r="146" spans="1:10" ht="12.75">
      <c r="A146" s="4"/>
      <c r="B146" s="5"/>
      <c r="C146" s="6"/>
      <c r="D146" s="6"/>
      <c r="E146" s="6"/>
      <c r="F146" s="7"/>
      <c r="G146" s="8"/>
      <c r="H146" s="1"/>
      <c r="I146" s="12"/>
      <c r="J146" s="13"/>
    </row>
    <row r="147" spans="1:10" ht="12.75">
      <c r="A147" s="4" t="s">
        <v>35</v>
      </c>
      <c r="B147" s="5" t="s">
        <v>16</v>
      </c>
      <c r="C147" s="6">
        <v>4077</v>
      </c>
      <c r="D147" s="6">
        <v>1677</v>
      </c>
      <c r="E147" s="6">
        <f>C147+D147</f>
        <v>5754</v>
      </c>
      <c r="F147" s="6">
        <v>142262.86</v>
      </c>
      <c r="G147" s="8">
        <v>7399</v>
      </c>
      <c r="H147" s="1">
        <v>182997.99</v>
      </c>
      <c r="I147" s="15">
        <f>F147-H147</f>
        <v>-40735.130000000005</v>
      </c>
      <c r="J147" s="15">
        <f>E147-G147</f>
        <v>-1645</v>
      </c>
    </row>
    <row r="148" spans="1:10" ht="12.75">
      <c r="A148" s="4"/>
      <c r="B148" s="5"/>
      <c r="C148" s="6"/>
      <c r="D148" s="6"/>
      <c r="E148" s="6"/>
      <c r="F148" s="6"/>
      <c r="G148" s="1"/>
      <c r="H148" s="1"/>
      <c r="I148" s="1"/>
      <c r="J148" s="1"/>
    </row>
    <row r="149" spans="1:10" ht="12.75">
      <c r="A149" s="4" t="s">
        <v>51</v>
      </c>
      <c r="B149" s="5" t="s">
        <v>17</v>
      </c>
      <c r="C149" s="9">
        <v>10</v>
      </c>
      <c r="D149" s="6"/>
      <c r="E149" s="9">
        <f>C149</f>
        <v>10</v>
      </c>
      <c r="F149" s="6">
        <v>439.9</v>
      </c>
      <c r="G149" s="1"/>
      <c r="H149" s="1"/>
      <c r="I149" s="1"/>
      <c r="J149" s="1"/>
    </row>
    <row r="150" spans="1:10" ht="12.75">
      <c r="A150" s="4"/>
      <c r="B150" s="5"/>
      <c r="C150" s="6"/>
      <c r="D150" s="6"/>
      <c r="E150" s="6"/>
      <c r="F150" s="6"/>
      <c r="G150" s="1"/>
      <c r="H150" s="1"/>
      <c r="I150" s="1"/>
      <c r="J150" s="1"/>
    </row>
    <row r="151" spans="1:10" ht="12.75">
      <c r="A151" s="3">
        <v>5</v>
      </c>
      <c r="B151" s="5" t="s">
        <v>34</v>
      </c>
      <c r="C151" s="6"/>
      <c r="D151" s="6"/>
      <c r="E151" s="30">
        <v>461</v>
      </c>
      <c r="F151" s="30">
        <v>18756.43</v>
      </c>
      <c r="G151" s="1"/>
      <c r="H151" s="1"/>
      <c r="I151" s="1"/>
      <c r="J151" s="1"/>
    </row>
    <row r="152" spans="1:10" ht="12.75">
      <c r="A152" s="3"/>
      <c r="B152" s="5"/>
      <c r="C152" s="6"/>
      <c r="D152" s="6"/>
      <c r="E152" s="6"/>
      <c r="F152" s="1"/>
      <c r="G152" s="1"/>
      <c r="H152" s="1"/>
      <c r="I152" s="1"/>
      <c r="J152" s="1"/>
    </row>
    <row r="153" spans="1:10" ht="12.75">
      <c r="A153" s="1"/>
      <c r="B153" s="8" t="s">
        <v>18</v>
      </c>
      <c r="C153" s="23">
        <f>C142+C149+C151+C145</f>
        <v>4087</v>
      </c>
      <c r="D153" s="8">
        <f>D142+D149+D151+D145</f>
        <v>1677</v>
      </c>
      <c r="E153" s="23">
        <f>E142+E149+E151+E145</f>
        <v>6225</v>
      </c>
      <c r="F153" s="17">
        <f>F142+F147+F149+F151</f>
        <v>237675.40999999997</v>
      </c>
      <c r="G153" s="8">
        <f>G142+G145</f>
        <v>7399</v>
      </c>
      <c r="H153" s="10">
        <f>H142+H145+H147</f>
        <v>325484.97</v>
      </c>
      <c r="I153" s="65">
        <f>F153-H153</f>
        <v>-87809.56</v>
      </c>
      <c r="J153" s="49">
        <f>E153-G153</f>
        <v>-1174</v>
      </c>
    </row>
    <row r="154" spans="1:10" ht="12.75">
      <c r="A154" s="11"/>
      <c r="B154" s="11"/>
      <c r="C154" s="11"/>
      <c r="D154" s="11"/>
      <c r="E154" s="11"/>
      <c r="F154" s="11"/>
      <c r="G154" s="11"/>
      <c r="I154" s="64"/>
      <c r="J154" s="64"/>
    </row>
    <row r="155" spans="1:10" ht="12.75">
      <c r="A155" s="11"/>
      <c r="B155" s="11"/>
      <c r="C155" s="11"/>
      <c r="D155" s="11"/>
      <c r="E155" s="11"/>
      <c r="F155" s="11"/>
      <c r="G155" s="11"/>
      <c r="I155" s="64"/>
      <c r="J155" s="64"/>
    </row>
    <row r="156" spans="9:10" ht="12.75">
      <c r="I156" s="64"/>
      <c r="J156" s="64"/>
    </row>
    <row r="157" spans="2:10" ht="12.75">
      <c r="B157" s="34" t="s">
        <v>53</v>
      </c>
      <c r="C157" s="36">
        <f aca="true" t="shared" si="6" ref="C157:H157">C135+C153</f>
        <v>29214</v>
      </c>
      <c r="D157" s="34">
        <f t="shared" si="6"/>
        <v>17401</v>
      </c>
      <c r="E157" s="36">
        <f t="shared" si="6"/>
        <v>51184</v>
      </c>
      <c r="F157" s="34">
        <f t="shared" si="6"/>
        <v>2047101.72</v>
      </c>
      <c r="G157" s="34">
        <f t="shared" si="6"/>
        <v>52603</v>
      </c>
      <c r="H157" s="34">
        <f t="shared" si="6"/>
        <v>2182047.5599999996</v>
      </c>
      <c r="I157" s="41">
        <f>F157-H157</f>
        <v>-134945.83999999962</v>
      </c>
      <c r="J157" s="47">
        <f>E157-G157</f>
        <v>-1419</v>
      </c>
    </row>
    <row r="159" spans="1:10" ht="15">
      <c r="A159" s="87" t="s">
        <v>56</v>
      </c>
      <c r="B159" s="87"/>
      <c r="C159" s="87"/>
      <c r="D159" s="87"/>
      <c r="E159" s="87"/>
      <c r="F159" s="87"/>
      <c r="G159" s="87"/>
      <c r="H159" s="87"/>
      <c r="I159" s="87"/>
      <c r="J159" s="87"/>
    </row>
    <row r="160" spans="1:10" ht="12.75">
      <c r="A160" s="1"/>
      <c r="B160" s="88" t="s">
        <v>0</v>
      </c>
      <c r="C160" s="90" t="s">
        <v>1</v>
      </c>
      <c r="D160" s="91"/>
      <c r="E160" s="88" t="s">
        <v>2</v>
      </c>
      <c r="F160" s="88" t="s">
        <v>3</v>
      </c>
      <c r="G160" s="88" t="s">
        <v>4</v>
      </c>
      <c r="H160" s="88" t="s">
        <v>5</v>
      </c>
      <c r="I160" s="88" t="s">
        <v>6</v>
      </c>
      <c r="J160" s="88" t="s">
        <v>6</v>
      </c>
    </row>
    <row r="161" spans="1:10" ht="70.5" customHeight="1">
      <c r="A161" s="2" t="s">
        <v>7</v>
      </c>
      <c r="B161" s="89"/>
      <c r="C161" s="2" t="s">
        <v>8</v>
      </c>
      <c r="D161" s="2" t="s">
        <v>9</v>
      </c>
      <c r="E161" s="89"/>
      <c r="F161" s="89"/>
      <c r="G161" s="89"/>
      <c r="H161" s="89"/>
      <c r="I161" s="89"/>
      <c r="J161" s="89"/>
    </row>
    <row r="162" spans="1:10" ht="12.75">
      <c r="A162" s="1"/>
      <c r="B162" s="3"/>
      <c r="C162" s="3" t="s">
        <v>10</v>
      </c>
      <c r="D162" s="3" t="s">
        <v>11</v>
      </c>
      <c r="E162" s="3" t="s">
        <v>10</v>
      </c>
      <c r="F162" s="3" t="s">
        <v>12</v>
      </c>
      <c r="G162" s="3" t="s">
        <v>10</v>
      </c>
      <c r="H162" s="3" t="s">
        <v>13</v>
      </c>
      <c r="I162" s="3" t="s">
        <v>13</v>
      </c>
      <c r="J162" s="3" t="s">
        <v>14</v>
      </c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4" ht="12.75">
      <c r="A164" s="4">
        <v>1</v>
      </c>
      <c r="B164" s="5" t="s">
        <v>15</v>
      </c>
      <c r="C164" s="6">
        <v>1585</v>
      </c>
      <c r="D164" s="6">
        <v>907</v>
      </c>
      <c r="E164" s="6">
        <f>C164+D164</f>
        <v>2492</v>
      </c>
      <c r="F164" s="7">
        <v>48007.11</v>
      </c>
      <c r="G164" s="52">
        <v>3830</v>
      </c>
      <c r="H164" s="50">
        <v>73756.61</v>
      </c>
      <c r="I164" s="12">
        <f>F164-H164</f>
        <v>-25749.5</v>
      </c>
      <c r="J164" s="13">
        <f>E164-G164</f>
        <v>-1338</v>
      </c>
      <c r="M164">
        <v>3830</v>
      </c>
      <c r="N164">
        <v>3234.051</v>
      </c>
    </row>
    <row r="165" spans="1:10" ht="12.75">
      <c r="A165" s="4"/>
      <c r="B165" s="5"/>
      <c r="C165" s="6"/>
      <c r="D165" s="6"/>
      <c r="E165" s="6"/>
      <c r="F165" s="7"/>
      <c r="G165" s="8"/>
      <c r="H165" s="1"/>
      <c r="I165" s="12"/>
      <c r="J165" s="13"/>
    </row>
    <row r="166" spans="1:10" ht="12.75">
      <c r="A166" s="4" t="s">
        <v>33</v>
      </c>
      <c r="B166" s="5" t="s">
        <v>57</v>
      </c>
      <c r="C166" s="6">
        <v>1854</v>
      </c>
      <c r="D166" s="6">
        <v>659</v>
      </c>
      <c r="E166" s="6">
        <f>C166+D166</f>
        <v>2513</v>
      </c>
      <c r="F166" s="7">
        <v>321918.06</v>
      </c>
      <c r="G166" s="8">
        <v>3234.051</v>
      </c>
      <c r="H166" s="1">
        <v>414131.89</v>
      </c>
      <c r="I166" s="12">
        <f>F166-H166</f>
        <v>-92213.83000000002</v>
      </c>
      <c r="J166" s="13">
        <f>E166-G166</f>
        <v>-721.0509999999999</v>
      </c>
    </row>
    <row r="167" spans="1:10" ht="12.75">
      <c r="A167" s="4"/>
      <c r="B167" s="5"/>
      <c r="C167" s="6"/>
      <c r="D167" s="6"/>
      <c r="E167" s="6"/>
      <c r="F167" s="7"/>
      <c r="G167" s="8"/>
      <c r="H167" s="1"/>
      <c r="I167" s="12"/>
      <c r="J167" s="13"/>
    </row>
    <row r="168" spans="1:10" ht="12.75">
      <c r="A168" s="4" t="s">
        <v>35</v>
      </c>
      <c r="B168" s="5" t="s">
        <v>16</v>
      </c>
      <c r="C168" s="6">
        <v>3440</v>
      </c>
      <c r="D168" s="6">
        <v>1566</v>
      </c>
      <c r="E168" s="6">
        <f>C168+D168</f>
        <v>5006</v>
      </c>
      <c r="F168" s="6">
        <v>123806.1</v>
      </c>
      <c r="G168" s="8">
        <v>7065</v>
      </c>
      <c r="H168" s="1">
        <v>174737.23</v>
      </c>
      <c r="I168" s="15">
        <f>F168-H168</f>
        <v>-50931.130000000005</v>
      </c>
      <c r="J168" s="15">
        <f>E168-G168</f>
        <v>-2059</v>
      </c>
    </row>
    <row r="169" spans="1:10" ht="12.75">
      <c r="A169" s="4"/>
      <c r="B169" s="5"/>
      <c r="C169" s="6"/>
      <c r="D169" s="6"/>
      <c r="E169" s="6"/>
      <c r="F169" s="6"/>
      <c r="G169" s="1"/>
      <c r="H169" s="1"/>
      <c r="I169" s="1"/>
      <c r="J169" s="1"/>
    </row>
    <row r="170" spans="1:10" ht="12.75">
      <c r="A170" s="4" t="s">
        <v>51</v>
      </c>
      <c r="B170" s="5" t="s">
        <v>17</v>
      </c>
      <c r="C170" s="9">
        <v>26</v>
      </c>
      <c r="D170" s="6"/>
      <c r="E170" s="9">
        <f>C170</f>
        <v>26</v>
      </c>
      <c r="F170" s="6">
        <v>1085.96</v>
      </c>
      <c r="G170" s="6"/>
      <c r="H170" s="1"/>
      <c r="I170" s="1"/>
      <c r="J170" s="1"/>
    </row>
    <row r="171" spans="1:10" ht="12.75">
      <c r="A171" s="4"/>
      <c r="B171" s="5"/>
      <c r="C171" s="6"/>
      <c r="D171" s="6"/>
      <c r="E171" s="6"/>
      <c r="F171" s="6"/>
      <c r="G171" s="1"/>
      <c r="H171" s="1"/>
      <c r="I171" s="1"/>
      <c r="J171" s="1"/>
    </row>
    <row r="172" spans="1:10" ht="12.75">
      <c r="A172" s="3">
        <v>5</v>
      </c>
      <c r="B172" s="5" t="s">
        <v>34</v>
      </c>
      <c r="C172" s="6"/>
      <c r="D172" s="6"/>
      <c r="E172" s="30">
        <v>878.5</v>
      </c>
      <c r="F172" s="30">
        <v>38646.02</v>
      </c>
      <c r="G172" s="1"/>
      <c r="H172" s="1"/>
      <c r="I172" s="1"/>
      <c r="J172" s="1"/>
    </row>
    <row r="173" spans="1:10" ht="12.75">
      <c r="A173" s="3"/>
      <c r="B173" s="5"/>
      <c r="C173" s="6"/>
      <c r="D173" s="6"/>
      <c r="E173" s="30"/>
      <c r="F173" s="30"/>
      <c r="G173" s="1"/>
      <c r="H173" s="1"/>
      <c r="I173" s="1"/>
      <c r="J173" s="1"/>
    </row>
    <row r="174" spans="1:10" ht="12.75">
      <c r="A174" s="3">
        <v>6</v>
      </c>
      <c r="B174" s="5" t="s">
        <v>60</v>
      </c>
      <c r="C174" s="6"/>
      <c r="D174" s="6"/>
      <c r="E174" s="30">
        <v>300.6</v>
      </c>
      <c r="F174" s="30">
        <v>38491.79</v>
      </c>
      <c r="G174" s="1"/>
      <c r="H174" s="1"/>
      <c r="I174" s="1"/>
      <c r="J174" s="1"/>
    </row>
    <row r="175" spans="1:10" ht="12.75">
      <c r="A175" s="3"/>
      <c r="B175" s="5"/>
      <c r="C175" s="6"/>
      <c r="D175" s="6"/>
      <c r="E175" s="30"/>
      <c r="F175" s="30"/>
      <c r="G175" s="1"/>
      <c r="H175" s="1"/>
      <c r="I175" s="1"/>
      <c r="J175" s="1"/>
    </row>
    <row r="176" spans="1:10" ht="12.75">
      <c r="A176" s="3">
        <v>7</v>
      </c>
      <c r="B176" s="5" t="s">
        <v>58</v>
      </c>
      <c r="C176" s="6"/>
      <c r="D176" s="6"/>
      <c r="E176" s="30">
        <v>50.6</v>
      </c>
      <c r="F176" s="30">
        <v>975.91</v>
      </c>
      <c r="G176" s="1"/>
      <c r="H176" s="1"/>
      <c r="I176" s="1"/>
      <c r="J176" s="1"/>
    </row>
    <row r="177" spans="1:10" ht="12.75">
      <c r="A177" s="3"/>
      <c r="B177" s="5"/>
      <c r="C177" s="6"/>
      <c r="D177" s="6"/>
      <c r="E177" s="30"/>
      <c r="F177" s="30"/>
      <c r="G177" s="1"/>
      <c r="H177" s="1"/>
      <c r="I177" s="1"/>
      <c r="J177" s="1"/>
    </row>
    <row r="178" spans="1:10" ht="12.75">
      <c r="A178" s="3">
        <v>8</v>
      </c>
      <c r="B178" s="5" t="s">
        <v>59</v>
      </c>
      <c r="C178" s="6"/>
      <c r="D178" s="6"/>
      <c r="E178" s="30">
        <v>26.8</v>
      </c>
      <c r="F178" s="66">
        <v>3432.36</v>
      </c>
      <c r="G178" s="1"/>
      <c r="H178" s="1"/>
      <c r="I178" s="1"/>
      <c r="J178" s="1"/>
    </row>
    <row r="179" spans="1:10" ht="12.75">
      <c r="A179" s="3"/>
      <c r="B179" s="5"/>
      <c r="C179" s="6"/>
      <c r="D179" s="6"/>
      <c r="E179" s="6"/>
      <c r="F179" s="1"/>
      <c r="G179" s="1"/>
      <c r="H179" s="1"/>
      <c r="I179" s="1"/>
      <c r="J179" s="1"/>
    </row>
    <row r="180" spans="1:10" ht="12.75">
      <c r="A180" s="1"/>
      <c r="B180" s="8" t="s">
        <v>18</v>
      </c>
      <c r="C180" s="23">
        <f>C164+C170+C172+C166</f>
        <v>3465</v>
      </c>
      <c r="D180" s="8">
        <f>D164+D170+D172+D166+D176+D178</f>
        <v>1566</v>
      </c>
      <c r="E180" s="23">
        <f>E164+E170+E172+E166+E176+E178+E174</f>
        <v>6287.500000000001</v>
      </c>
      <c r="F180" s="17">
        <f>F164+F168+F170+F172+F176+F166+F178+F174</f>
        <v>576363.31</v>
      </c>
      <c r="G180" s="8">
        <f>G164+G166</f>
        <v>7064.0509999999995</v>
      </c>
      <c r="H180" s="10">
        <f>H164+H166+H168</f>
        <v>662625.73</v>
      </c>
      <c r="I180" s="65">
        <f>F180-H180</f>
        <v>-86262.41999999993</v>
      </c>
      <c r="J180" s="49"/>
    </row>
    <row r="181" spans="1:10" ht="12.75">
      <c r="A181" s="11"/>
      <c r="B181" s="11"/>
      <c r="C181" s="11"/>
      <c r="D181" s="11"/>
      <c r="E181" s="11"/>
      <c r="F181" s="11"/>
      <c r="G181" s="11"/>
      <c r="I181" s="64"/>
      <c r="J181" s="64"/>
    </row>
    <row r="182" spans="1:10" ht="12.75">
      <c r="A182" s="11"/>
      <c r="B182" s="11"/>
      <c r="C182" s="11"/>
      <c r="D182" s="11"/>
      <c r="E182" s="11"/>
      <c r="F182" s="11"/>
      <c r="G182" s="11"/>
      <c r="I182" s="64"/>
      <c r="J182" s="64"/>
    </row>
    <row r="183" spans="9:10" ht="12.75">
      <c r="I183" s="64"/>
      <c r="J183" s="64"/>
    </row>
    <row r="184" spans="2:10" ht="12.75">
      <c r="B184" s="34" t="s">
        <v>53</v>
      </c>
      <c r="C184" s="36">
        <f aca="true" t="shared" si="7" ref="C184:H184">C157+C180</f>
        <v>32679</v>
      </c>
      <c r="D184" s="34">
        <f t="shared" si="7"/>
        <v>18967</v>
      </c>
      <c r="E184" s="36">
        <f t="shared" si="7"/>
        <v>57471.5</v>
      </c>
      <c r="F184" s="34">
        <f t="shared" si="7"/>
        <v>2623465.0300000003</v>
      </c>
      <c r="G184" s="34">
        <f t="shared" si="7"/>
        <v>59667.051</v>
      </c>
      <c r="H184" s="34">
        <f t="shared" si="7"/>
        <v>2844673.2899999996</v>
      </c>
      <c r="I184" s="41">
        <f>F184-H184</f>
        <v>-221208.2599999993</v>
      </c>
      <c r="J184" s="47">
        <f>E184-G184</f>
        <v>-2195.5509999999995</v>
      </c>
    </row>
    <row r="186" spans="2:3" ht="12.75">
      <c r="B186" t="s">
        <v>25</v>
      </c>
      <c r="C186" t="s">
        <v>26</v>
      </c>
    </row>
    <row r="188" spans="1:10" ht="15">
      <c r="A188" s="87" t="s">
        <v>62</v>
      </c>
      <c r="B188" s="87"/>
      <c r="C188" s="87"/>
      <c r="D188" s="87"/>
      <c r="E188" s="87"/>
      <c r="F188" s="87"/>
      <c r="G188" s="87"/>
      <c r="H188" s="87"/>
      <c r="I188" s="87"/>
      <c r="J188" s="87"/>
    </row>
    <row r="189" spans="1:10" ht="12.75">
      <c r="A189" s="1"/>
      <c r="B189" s="88" t="s">
        <v>0</v>
      </c>
      <c r="C189" s="90" t="s">
        <v>1</v>
      </c>
      <c r="D189" s="91"/>
      <c r="E189" s="88" t="s">
        <v>2</v>
      </c>
      <c r="F189" s="88" t="s">
        <v>3</v>
      </c>
      <c r="G189" s="88" t="s">
        <v>4</v>
      </c>
      <c r="H189" s="88" t="s">
        <v>5</v>
      </c>
      <c r="I189" s="88" t="s">
        <v>6</v>
      </c>
      <c r="J189" s="88" t="s">
        <v>6</v>
      </c>
    </row>
    <row r="190" spans="1:10" ht="74.25" customHeight="1">
      <c r="A190" s="2" t="s">
        <v>7</v>
      </c>
      <c r="B190" s="89"/>
      <c r="C190" s="2" t="s">
        <v>8</v>
      </c>
      <c r="D190" s="2" t="s">
        <v>9</v>
      </c>
      <c r="E190" s="89"/>
      <c r="F190" s="89"/>
      <c r="G190" s="89"/>
      <c r="H190" s="89"/>
      <c r="I190" s="89"/>
      <c r="J190" s="89"/>
    </row>
    <row r="191" spans="1:10" ht="12.75">
      <c r="A191" s="1"/>
      <c r="B191" s="3"/>
      <c r="C191" s="3" t="s">
        <v>10</v>
      </c>
      <c r="D191" s="3" t="s">
        <v>11</v>
      </c>
      <c r="E191" s="3" t="s">
        <v>10</v>
      </c>
      <c r="F191" s="3" t="s">
        <v>12</v>
      </c>
      <c r="G191" s="3" t="s">
        <v>10</v>
      </c>
      <c r="H191" s="3" t="s">
        <v>13</v>
      </c>
      <c r="I191" s="3" t="s">
        <v>13</v>
      </c>
      <c r="J191" s="3" t="s">
        <v>14</v>
      </c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M192">
        <v>3828</v>
      </c>
      <c r="N192">
        <v>3152.89</v>
      </c>
    </row>
    <row r="193" spans="1:10" ht="12.75">
      <c r="A193" s="4">
        <v>1</v>
      </c>
      <c r="B193" s="5" t="s">
        <v>15</v>
      </c>
      <c r="C193" s="6">
        <v>2443</v>
      </c>
      <c r="D193" s="6">
        <v>903</v>
      </c>
      <c r="E193" s="6">
        <f>C193+D193</f>
        <v>3346</v>
      </c>
      <c r="F193" s="7">
        <v>64438.52</v>
      </c>
      <c r="G193" s="52">
        <v>3828</v>
      </c>
      <c r="H193" s="50">
        <v>73718.09</v>
      </c>
      <c r="I193" s="12">
        <f>F193-H193</f>
        <v>-9279.57</v>
      </c>
      <c r="J193" s="13">
        <f>E193-G193</f>
        <v>-482</v>
      </c>
    </row>
    <row r="194" spans="1:10" ht="12.75">
      <c r="A194" s="4"/>
      <c r="B194" s="5"/>
      <c r="C194" s="6"/>
      <c r="D194" s="6"/>
      <c r="E194" s="6"/>
      <c r="F194" s="7"/>
      <c r="G194" s="8"/>
      <c r="H194" s="1"/>
      <c r="I194" s="12"/>
      <c r="J194" s="13"/>
    </row>
    <row r="195" spans="1:10" ht="12.75">
      <c r="A195" s="4" t="s">
        <v>33</v>
      </c>
      <c r="B195" s="5" t="s">
        <v>57</v>
      </c>
      <c r="C195" s="6">
        <v>2052</v>
      </c>
      <c r="D195" s="6">
        <v>655</v>
      </c>
      <c r="E195" s="6">
        <f>C195+D195</f>
        <v>2707</v>
      </c>
      <c r="F195" s="7">
        <v>346660.19</v>
      </c>
      <c r="G195" s="8">
        <v>3152.89</v>
      </c>
      <c r="H195" s="50">
        <v>403738.91</v>
      </c>
      <c r="I195" s="12">
        <f>F195-H195</f>
        <v>-57078.71999999997</v>
      </c>
      <c r="J195" s="13">
        <f>E195-G195</f>
        <v>-445.8899999999999</v>
      </c>
    </row>
    <row r="196" spans="1:10" ht="12.75">
      <c r="A196" s="4"/>
      <c r="B196" s="5"/>
      <c r="C196" s="6"/>
      <c r="D196" s="6"/>
      <c r="E196" s="6"/>
      <c r="F196" s="7"/>
      <c r="G196" s="8"/>
      <c r="H196" s="1"/>
      <c r="I196" s="12"/>
      <c r="J196" s="13"/>
    </row>
    <row r="197" spans="1:10" ht="12.75">
      <c r="A197" s="4" t="s">
        <v>35</v>
      </c>
      <c r="B197" s="5" t="s">
        <v>16</v>
      </c>
      <c r="C197" s="6">
        <v>4495</v>
      </c>
      <c r="D197" s="6">
        <v>1558</v>
      </c>
      <c r="E197" s="6">
        <f>C197+D197</f>
        <v>6053</v>
      </c>
      <c r="F197" s="6">
        <v>149692.27</v>
      </c>
      <c r="G197" s="8">
        <v>6982</v>
      </c>
      <c r="H197" s="1">
        <v>172684.41</v>
      </c>
      <c r="I197" s="15">
        <f>F197-H197</f>
        <v>-22992.140000000014</v>
      </c>
      <c r="J197" s="15">
        <f>E197-G197</f>
        <v>-929</v>
      </c>
    </row>
    <row r="198" spans="1:10" ht="12.75">
      <c r="A198" s="4"/>
      <c r="B198" s="5"/>
      <c r="C198" s="6"/>
      <c r="D198" s="6"/>
      <c r="E198" s="6"/>
      <c r="F198" s="6"/>
      <c r="G198" s="1"/>
      <c r="H198" s="1"/>
      <c r="I198" s="1"/>
      <c r="J198" s="1"/>
    </row>
    <row r="199" spans="1:10" ht="12.75">
      <c r="A199" s="4" t="s">
        <v>51</v>
      </c>
      <c r="B199" s="5" t="s">
        <v>17</v>
      </c>
      <c r="C199" s="9">
        <v>21</v>
      </c>
      <c r="D199" s="6"/>
      <c r="E199" s="9">
        <f>C199+D199</f>
        <v>21</v>
      </c>
      <c r="F199" s="6">
        <v>973.25</v>
      </c>
      <c r="G199" s="6"/>
      <c r="H199" s="1"/>
      <c r="I199" s="1"/>
      <c r="J199" s="1"/>
    </row>
    <row r="200" spans="1:10" ht="12.75">
      <c r="A200" s="4"/>
      <c r="B200" s="5"/>
      <c r="C200" s="6"/>
      <c r="D200" s="6"/>
      <c r="E200" s="6"/>
      <c r="F200" s="6"/>
      <c r="G200" s="1"/>
      <c r="H200" s="1"/>
      <c r="I200" s="1"/>
      <c r="J200" s="1"/>
    </row>
    <row r="201" spans="1:10" ht="12.75">
      <c r="A201" s="3">
        <v>5</v>
      </c>
      <c r="B201" s="5" t="s">
        <v>34</v>
      </c>
      <c r="C201" s="6"/>
      <c r="D201" s="6"/>
      <c r="E201" s="30">
        <v>543</v>
      </c>
      <c r="F201" s="30">
        <v>23894.39</v>
      </c>
      <c r="G201" s="1"/>
      <c r="H201" s="1"/>
      <c r="I201" s="1"/>
      <c r="J201" s="1"/>
    </row>
    <row r="202" spans="1:10" ht="12.75">
      <c r="A202" s="3"/>
      <c r="B202" s="5"/>
      <c r="C202" s="6"/>
      <c r="D202" s="6"/>
      <c r="E202" s="30"/>
      <c r="F202" s="30"/>
      <c r="G202" s="1"/>
      <c r="H202" s="1"/>
      <c r="I202" s="1"/>
      <c r="J202" s="1"/>
    </row>
    <row r="203" spans="1:10" ht="12.75">
      <c r="A203" s="3">
        <v>6</v>
      </c>
      <c r="B203" s="5" t="s">
        <v>60</v>
      </c>
      <c r="C203" s="6"/>
      <c r="D203" s="6"/>
      <c r="E203" s="30">
        <v>300</v>
      </c>
      <c r="F203" s="30">
        <v>38462.44</v>
      </c>
      <c r="G203" s="1"/>
      <c r="H203" s="1"/>
      <c r="I203" s="1"/>
      <c r="J203" s="1"/>
    </row>
    <row r="204" spans="1:10" ht="12.75">
      <c r="A204" s="3"/>
      <c r="B204" s="5"/>
      <c r="C204" s="6"/>
      <c r="D204" s="6"/>
      <c r="E204" s="30"/>
      <c r="F204" s="30"/>
      <c r="G204" s="1"/>
      <c r="H204" s="1"/>
      <c r="I204" s="1"/>
      <c r="J204" s="1"/>
    </row>
    <row r="205" spans="1:10" ht="12.75">
      <c r="A205" s="3">
        <v>7</v>
      </c>
      <c r="B205" s="5" t="s">
        <v>58</v>
      </c>
      <c r="C205" s="6"/>
      <c r="D205" s="6"/>
      <c r="E205" s="30">
        <v>53.1</v>
      </c>
      <c r="F205" s="30">
        <v>1022.11</v>
      </c>
      <c r="G205" s="1"/>
      <c r="H205" s="1"/>
      <c r="I205" s="1"/>
      <c r="J205" s="1"/>
    </row>
    <row r="206" spans="1:10" ht="12.75">
      <c r="A206" s="3"/>
      <c r="B206" s="5"/>
      <c r="C206" s="6"/>
      <c r="D206" s="6"/>
      <c r="E206" s="30"/>
      <c r="F206" s="30"/>
      <c r="G206" s="1"/>
      <c r="H206" s="1"/>
      <c r="I206" s="1"/>
      <c r="J206" s="1"/>
    </row>
    <row r="207" spans="1:10" ht="12.75">
      <c r="A207" s="3">
        <v>8</v>
      </c>
      <c r="B207" s="5" t="s">
        <v>59</v>
      </c>
      <c r="C207" s="6"/>
      <c r="D207" s="6"/>
      <c r="E207" s="30">
        <v>28.1</v>
      </c>
      <c r="F207" s="66">
        <v>3598.8</v>
      </c>
      <c r="G207" s="1"/>
      <c r="H207" s="1"/>
      <c r="I207" s="1"/>
      <c r="J207" s="1"/>
    </row>
    <row r="208" spans="1:10" ht="12.75">
      <c r="A208" s="3"/>
      <c r="B208" s="5"/>
      <c r="C208" s="6"/>
      <c r="D208" s="6"/>
      <c r="E208" s="6"/>
      <c r="F208" s="1"/>
      <c r="G208" s="1"/>
      <c r="H208" s="1"/>
      <c r="I208" s="1"/>
      <c r="J208" s="1"/>
    </row>
    <row r="209" spans="1:10" ht="12.75">
      <c r="A209" s="1"/>
      <c r="B209" s="8" t="s">
        <v>18</v>
      </c>
      <c r="C209" s="23">
        <f>C193+C199+C201+C195</f>
        <v>4516</v>
      </c>
      <c r="D209" s="8">
        <f>D193+D199+D201+D195+D205+D207</f>
        <v>1558</v>
      </c>
      <c r="E209" s="23">
        <f>E193+E199+E201+E195+E205+E207+E203</f>
        <v>6998.200000000001</v>
      </c>
      <c r="F209" s="17">
        <f>F193+F197+F199+F201+F205+F195+F207+F203</f>
        <v>628741.97</v>
      </c>
      <c r="G209" s="8">
        <f>G193+G195</f>
        <v>6980.889999999999</v>
      </c>
      <c r="H209" s="10">
        <f>H193+H195+H197</f>
        <v>650141.41</v>
      </c>
      <c r="I209" s="65">
        <f>F209-H209</f>
        <v>-21399.44000000006</v>
      </c>
      <c r="J209" s="49"/>
    </row>
    <row r="210" spans="1:10" ht="12.75">
      <c r="A210" s="11"/>
      <c r="B210" s="11"/>
      <c r="C210" s="11"/>
      <c r="D210" s="11"/>
      <c r="E210" s="11"/>
      <c r="F210" s="11"/>
      <c r="G210" s="11"/>
      <c r="I210" s="64"/>
      <c r="J210" s="64"/>
    </row>
    <row r="211" spans="1:10" ht="12.75">
      <c r="A211" s="11"/>
      <c r="B211" s="11"/>
      <c r="C211" s="11"/>
      <c r="D211" s="11"/>
      <c r="E211" s="11"/>
      <c r="F211" s="11"/>
      <c r="G211" s="11"/>
      <c r="I211" s="64"/>
      <c r="J211" s="64"/>
    </row>
    <row r="212" spans="9:10" ht="12.75">
      <c r="I212" s="64"/>
      <c r="J212" s="64"/>
    </row>
    <row r="213" spans="2:10" ht="12.75">
      <c r="B213" s="34" t="s">
        <v>53</v>
      </c>
      <c r="C213" s="36">
        <f aca="true" t="shared" si="8" ref="C213:H213">C184+C209</f>
        <v>37195</v>
      </c>
      <c r="D213" s="34">
        <f t="shared" si="8"/>
        <v>20525</v>
      </c>
      <c r="E213" s="36">
        <f t="shared" si="8"/>
        <v>64469.7</v>
      </c>
      <c r="F213" s="39">
        <f t="shared" si="8"/>
        <v>3252207</v>
      </c>
      <c r="G213" s="34">
        <f t="shared" si="8"/>
        <v>66647.94099999999</v>
      </c>
      <c r="H213" s="34">
        <f t="shared" si="8"/>
        <v>3494814.6999999997</v>
      </c>
      <c r="I213" s="41">
        <f>F213-H213</f>
        <v>-242607.69999999972</v>
      </c>
      <c r="J213" s="47">
        <f>E213-G213</f>
        <v>-2178.2409999999945</v>
      </c>
    </row>
    <row r="215" spans="1:10" ht="15">
      <c r="A215" s="87" t="s">
        <v>66</v>
      </c>
      <c r="B215" s="87"/>
      <c r="C215" s="87"/>
      <c r="D215" s="87"/>
      <c r="E215" s="87"/>
      <c r="F215" s="87"/>
      <c r="G215" s="87"/>
      <c r="H215" s="87"/>
      <c r="I215" s="87"/>
      <c r="J215" s="87"/>
    </row>
    <row r="216" spans="1:10" ht="12.75">
      <c r="A216" s="1"/>
      <c r="B216" s="88" t="s">
        <v>0</v>
      </c>
      <c r="C216" s="90" t="s">
        <v>1</v>
      </c>
      <c r="D216" s="91"/>
      <c r="E216" s="88" t="s">
        <v>2</v>
      </c>
      <c r="F216" s="88" t="s">
        <v>3</v>
      </c>
      <c r="G216" s="88" t="s">
        <v>4</v>
      </c>
      <c r="H216" s="88" t="s">
        <v>5</v>
      </c>
      <c r="I216" s="88" t="s">
        <v>6</v>
      </c>
      <c r="J216" s="88" t="s">
        <v>6</v>
      </c>
    </row>
    <row r="217" spans="1:10" ht="52.5">
      <c r="A217" s="2" t="s">
        <v>7</v>
      </c>
      <c r="B217" s="89"/>
      <c r="C217" s="2" t="s">
        <v>8</v>
      </c>
      <c r="D217" s="2" t="s">
        <v>9</v>
      </c>
      <c r="E217" s="89"/>
      <c r="F217" s="89"/>
      <c r="G217" s="89"/>
      <c r="H217" s="89"/>
      <c r="I217" s="89"/>
      <c r="J217" s="89"/>
    </row>
    <row r="218" spans="1:10" ht="12.75">
      <c r="A218" s="1"/>
      <c r="B218" s="3"/>
      <c r="C218" s="3" t="s">
        <v>10</v>
      </c>
      <c r="D218" s="3" t="s">
        <v>11</v>
      </c>
      <c r="E218" s="3" t="s">
        <v>10</v>
      </c>
      <c r="F218" s="3" t="s">
        <v>12</v>
      </c>
      <c r="G218" s="3" t="s">
        <v>10</v>
      </c>
      <c r="H218" s="3" t="s">
        <v>13</v>
      </c>
      <c r="I218" s="3" t="s">
        <v>13</v>
      </c>
      <c r="J218" s="3" t="s">
        <v>14</v>
      </c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4" ht="12.75">
      <c r="A220" s="4">
        <v>1</v>
      </c>
      <c r="B220" s="5" t="s">
        <v>15</v>
      </c>
      <c r="C220" s="6">
        <v>2578</v>
      </c>
      <c r="D220" s="6">
        <v>601</v>
      </c>
      <c r="E220" s="6">
        <f>C220+D220</f>
        <v>3179</v>
      </c>
      <c r="F220" s="7">
        <v>61220.72</v>
      </c>
      <c r="G220" s="52">
        <v>3638</v>
      </c>
      <c r="H220" s="50">
        <v>70059.15</v>
      </c>
      <c r="I220" s="12">
        <f>F220-H220</f>
        <v>-8838.429999999993</v>
      </c>
      <c r="J220" s="13">
        <f>E220-G220</f>
        <v>-459</v>
      </c>
      <c r="M220">
        <v>3638</v>
      </c>
      <c r="N220">
        <v>2793.362</v>
      </c>
    </row>
    <row r="221" spans="1:10" ht="12.75">
      <c r="A221" s="4"/>
      <c r="B221" s="5"/>
      <c r="C221" s="6"/>
      <c r="D221" s="6"/>
      <c r="E221" s="6"/>
      <c r="F221" s="7"/>
      <c r="G221" s="8"/>
      <c r="H221" s="1"/>
      <c r="I221" s="12"/>
      <c r="J221" s="13"/>
    </row>
    <row r="222" spans="1:10" ht="12.75">
      <c r="A222" s="4" t="s">
        <v>33</v>
      </c>
      <c r="B222" s="5" t="s">
        <v>57</v>
      </c>
      <c r="C222" s="6">
        <v>1904</v>
      </c>
      <c r="D222" s="6">
        <v>437</v>
      </c>
      <c r="E222" s="6">
        <f>C222+D222</f>
        <v>2341</v>
      </c>
      <c r="F222" s="7">
        <v>300166.07</v>
      </c>
      <c r="G222" s="8">
        <v>2793.362</v>
      </c>
      <c r="H222" s="50">
        <v>357700.08</v>
      </c>
      <c r="I222" s="12">
        <f>F222-H222</f>
        <v>-57534.01000000001</v>
      </c>
      <c r="J222" s="13">
        <f>E222-G222</f>
        <v>-452.3620000000001</v>
      </c>
    </row>
    <row r="223" spans="1:10" ht="12.75">
      <c r="A223" s="4"/>
      <c r="B223" s="5"/>
      <c r="C223" s="6"/>
      <c r="D223" s="6"/>
      <c r="E223" s="6"/>
      <c r="F223" s="7"/>
      <c r="G223" s="8"/>
      <c r="H223" s="1"/>
      <c r="I223" s="12"/>
      <c r="J223" s="13"/>
    </row>
    <row r="224" spans="1:10" ht="12.75">
      <c r="A224" s="4" t="s">
        <v>35</v>
      </c>
      <c r="B224" s="5" t="s">
        <v>16</v>
      </c>
      <c r="C224" s="6">
        <v>4482</v>
      </c>
      <c r="D224" s="6">
        <v>1038</v>
      </c>
      <c r="E224" s="6">
        <f>C224+D224</f>
        <v>5520</v>
      </c>
      <c r="F224" s="6">
        <v>136496.5</v>
      </c>
      <c r="G224" s="8">
        <v>6432</v>
      </c>
      <c r="H224" s="1">
        <v>159081.36</v>
      </c>
      <c r="I224" s="15">
        <f>F224-H224</f>
        <v>-22584.859999999986</v>
      </c>
      <c r="J224" s="15">
        <f>E224-G224</f>
        <v>-912</v>
      </c>
    </row>
    <row r="225" spans="1:10" ht="12.75">
      <c r="A225" s="4"/>
      <c r="B225" s="5"/>
      <c r="C225" s="6"/>
      <c r="D225" s="6"/>
      <c r="E225" s="6"/>
      <c r="F225" s="6"/>
      <c r="G225" s="1"/>
      <c r="H225" s="1"/>
      <c r="I225" s="1"/>
      <c r="J225" s="1"/>
    </row>
    <row r="226" spans="1:10" ht="12.75">
      <c r="A226" s="4" t="s">
        <v>51</v>
      </c>
      <c r="B226" s="5" t="s">
        <v>17</v>
      </c>
      <c r="C226" s="9">
        <v>4</v>
      </c>
      <c r="D226" s="6"/>
      <c r="E226" s="9">
        <f>C226+D226</f>
        <v>4</v>
      </c>
      <c r="F226" s="6">
        <v>175.96</v>
      </c>
      <c r="G226" s="6"/>
      <c r="H226" s="1"/>
      <c r="I226" s="1"/>
      <c r="J226" s="1"/>
    </row>
    <row r="227" spans="1:10" ht="12.75">
      <c r="A227" s="4"/>
      <c r="B227" s="5"/>
      <c r="C227" s="6"/>
      <c r="D227" s="6"/>
      <c r="E227" s="6"/>
      <c r="F227" s="6"/>
      <c r="G227" s="1"/>
      <c r="H227" s="1"/>
      <c r="I227" s="1"/>
      <c r="J227" s="1"/>
    </row>
    <row r="228" spans="1:10" ht="12.75">
      <c r="A228" s="3">
        <v>5</v>
      </c>
      <c r="B228" s="5" t="s">
        <v>34</v>
      </c>
      <c r="C228" s="6"/>
      <c r="D228" s="6"/>
      <c r="E228" s="30">
        <v>426</v>
      </c>
      <c r="F228" s="30">
        <v>18753.01</v>
      </c>
      <c r="G228" s="1"/>
      <c r="H228" s="1"/>
      <c r="I228" s="1"/>
      <c r="J228" s="1"/>
    </row>
    <row r="229" spans="1:10" ht="12.75">
      <c r="A229" s="3"/>
      <c r="B229" s="5"/>
      <c r="C229" s="6"/>
      <c r="D229" s="6"/>
      <c r="E229" s="30"/>
      <c r="F229" s="30"/>
      <c r="G229" s="1"/>
      <c r="H229" s="1"/>
      <c r="I229" s="1"/>
      <c r="J229" s="1"/>
    </row>
    <row r="230" spans="1:10" ht="12.75">
      <c r="A230" s="3">
        <v>6</v>
      </c>
      <c r="B230" s="5" t="s">
        <v>60</v>
      </c>
      <c r="C230" s="6"/>
      <c r="D230" s="6"/>
      <c r="E230" s="30">
        <v>296</v>
      </c>
      <c r="F230" s="30">
        <v>37911.73</v>
      </c>
      <c r="G230" s="1"/>
      <c r="H230" s="1"/>
      <c r="I230" s="1"/>
      <c r="J230" s="1"/>
    </row>
    <row r="231" spans="1:10" ht="12.75">
      <c r="A231" s="3"/>
      <c r="B231" s="5"/>
      <c r="C231" s="6"/>
      <c r="D231" s="6"/>
      <c r="E231" s="30"/>
      <c r="F231" s="30"/>
      <c r="G231" s="1"/>
      <c r="H231" s="1"/>
      <c r="I231" s="1"/>
      <c r="J231" s="1"/>
    </row>
    <row r="232" spans="1:10" ht="12.75">
      <c r="A232" s="3">
        <v>7</v>
      </c>
      <c r="B232" s="5" t="s">
        <v>58</v>
      </c>
      <c r="C232" s="6"/>
      <c r="D232" s="6"/>
      <c r="E232" s="30">
        <v>55</v>
      </c>
      <c r="F232" s="30">
        <v>1059.08</v>
      </c>
      <c r="G232" s="1"/>
      <c r="H232" s="1"/>
      <c r="I232" s="1"/>
      <c r="J232" s="1"/>
    </row>
    <row r="233" spans="1:10" ht="12.75">
      <c r="A233" s="3"/>
      <c r="B233" s="5"/>
      <c r="C233" s="6"/>
      <c r="D233" s="6"/>
      <c r="E233" s="30"/>
      <c r="F233" s="30"/>
      <c r="G233" s="1"/>
      <c r="H233" s="1"/>
      <c r="I233" s="1"/>
      <c r="J233" s="1"/>
    </row>
    <row r="234" spans="1:10" ht="12.75">
      <c r="A234" s="3">
        <v>8</v>
      </c>
      <c r="B234" s="5" t="s">
        <v>59</v>
      </c>
      <c r="C234" s="6"/>
      <c r="D234" s="6"/>
      <c r="E234" s="30">
        <v>29.1</v>
      </c>
      <c r="F234" s="66">
        <v>3731.94</v>
      </c>
      <c r="G234" s="1"/>
      <c r="H234" s="1"/>
      <c r="I234" s="1"/>
      <c r="J234" s="1"/>
    </row>
    <row r="235" spans="1:10" ht="12.75">
      <c r="A235" s="3"/>
      <c r="B235" s="5"/>
      <c r="C235" s="6"/>
      <c r="D235" s="6"/>
      <c r="E235" s="6"/>
      <c r="F235" s="1"/>
      <c r="G235" s="1"/>
      <c r="H235" s="1"/>
      <c r="I235" s="1"/>
      <c r="J235" s="1"/>
    </row>
    <row r="236" spans="1:10" ht="12.75">
      <c r="A236" s="1"/>
      <c r="B236" s="8" t="s">
        <v>18</v>
      </c>
      <c r="C236" s="23">
        <f>C220+C226+C228+C222</f>
        <v>4486</v>
      </c>
      <c r="D236" s="8">
        <f>D220+D226+D228+D222+D232+D234</f>
        <v>1038</v>
      </c>
      <c r="E236" s="23">
        <f>E220+E226+E228+E222+E232+E234+E230</f>
        <v>6330.1</v>
      </c>
      <c r="F236" s="17">
        <f>F220+F224+F226+F228+F232+F222+F234+F230</f>
        <v>559515.01</v>
      </c>
      <c r="G236" s="8">
        <f>G220+G222</f>
        <v>6431.362</v>
      </c>
      <c r="H236" s="10">
        <f>H220+H222+H224</f>
        <v>586840.59</v>
      </c>
      <c r="I236" s="65">
        <f>F236-H236</f>
        <v>-27325.579999999958</v>
      </c>
      <c r="J236" s="49"/>
    </row>
    <row r="237" spans="1:10" ht="12.75">
      <c r="A237" s="11"/>
      <c r="B237" s="11"/>
      <c r="C237" s="11"/>
      <c r="D237" s="11"/>
      <c r="E237" s="11"/>
      <c r="F237" s="11"/>
      <c r="G237" s="11"/>
      <c r="I237" s="64"/>
      <c r="J237" s="64"/>
    </row>
    <row r="238" spans="1:10" ht="12.75">
      <c r="A238" s="11"/>
      <c r="B238" s="11"/>
      <c r="C238" s="11"/>
      <c r="D238" s="11"/>
      <c r="E238" s="11"/>
      <c r="F238" s="11"/>
      <c r="G238" s="11"/>
      <c r="I238" s="64"/>
      <c r="J238" s="64"/>
    </row>
    <row r="239" spans="9:10" ht="12.75">
      <c r="I239" s="64"/>
      <c r="J239" s="64"/>
    </row>
    <row r="240" spans="2:10" ht="12.75">
      <c r="B240" s="34" t="s">
        <v>53</v>
      </c>
      <c r="C240" s="36">
        <f aca="true" t="shared" si="9" ref="C240:H240">C213+C236</f>
        <v>41681</v>
      </c>
      <c r="D240" s="34">
        <f t="shared" si="9"/>
        <v>21563</v>
      </c>
      <c r="E240" s="36">
        <f t="shared" si="9"/>
        <v>70799.8</v>
      </c>
      <c r="F240" s="39">
        <f t="shared" si="9"/>
        <v>3811722.01</v>
      </c>
      <c r="G240" s="34">
        <f t="shared" si="9"/>
        <v>73079.30299999999</v>
      </c>
      <c r="H240" s="34">
        <f t="shared" si="9"/>
        <v>4081655.2899999996</v>
      </c>
      <c r="I240" s="41">
        <f>F240-H240</f>
        <v>-269933.2799999998</v>
      </c>
      <c r="J240" s="47">
        <f>E240-G240</f>
        <v>-2279.5029999999824</v>
      </c>
    </row>
    <row r="242" spans="1:10" ht="15">
      <c r="A242" s="87" t="s">
        <v>67</v>
      </c>
      <c r="B242" s="87"/>
      <c r="C242" s="87"/>
      <c r="D242" s="87"/>
      <c r="E242" s="87"/>
      <c r="F242" s="87"/>
      <c r="G242" s="87"/>
      <c r="H242" s="87"/>
      <c r="I242" s="87"/>
      <c r="J242" s="87"/>
    </row>
    <row r="243" spans="1:10" ht="12.75">
      <c r="A243" s="1"/>
      <c r="B243" s="88" t="s">
        <v>0</v>
      </c>
      <c r="C243" s="90" t="s">
        <v>1</v>
      </c>
      <c r="D243" s="91"/>
      <c r="E243" s="88" t="s">
        <v>2</v>
      </c>
      <c r="F243" s="88" t="s">
        <v>3</v>
      </c>
      <c r="G243" s="88" t="s">
        <v>4</v>
      </c>
      <c r="H243" s="88" t="s">
        <v>5</v>
      </c>
      <c r="I243" s="88" t="s">
        <v>6</v>
      </c>
      <c r="J243" s="88" t="s">
        <v>6</v>
      </c>
    </row>
    <row r="244" spans="1:10" ht="52.5">
      <c r="A244" s="2" t="s">
        <v>7</v>
      </c>
      <c r="B244" s="89"/>
      <c r="C244" s="2" t="s">
        <v>8</v>
      </c>
      <c r="D244" s="2" t="s">
        <v>9</v>
      </c>
      <c r="E244" s="89"/>
      <c r="F244" s="89"/>
      <c r="G244" s="89"/>
      <c r="H244" s="89"/>
      <c r="I244" s="89"/>
      <c r="J244" s="89"/>
    </row>
    <row r="245" spans="1:10" ht="12.75">
      <c r="A245" s="1"/>
      <c r="B245" s="3"/>
      <c r="C245" s="3" t="s">
        <v>10</v>
      </c>
      <c r="D245" s="3" t="s">
        <v>11</v>
      </c>
      <c r="E245" s="3" t="s">
        <v>10</v>
      </c>
      <c r="F245" s="3" t="s">
        <v>12</v>
      </c>
      <c r="G245" s="3" t="s">
        <v>10</v>
      </c>
      <c r="H245" s="3" t="s">
        <v>13</v>
      </c>
      <c r="I245" s="3" t="s">
        <v>13</v>
      </c>
      <c r="J245" s="3" t="s">
        <v>14</v>
      </c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4" ht="12.75">
      <c r="A247" s="4">
        <v>1</v>
      </c>
      <c r="B247" s="5" t="s">
        <v>15</v>
      </c>
      <c r="C247" s="6">
        <v>2856</v>
      </c>
      <c r="D247" s="6">
        <v>428</v>
      </c>
      <c r="E247" s="6">
        <f>C247+D247</f>
        <v>3284</v>
      </c>
      <c r="F247" s="7">
        <v>63249.18</v>
      </c>
      <c r="G247" s="52">
        <v>3620</v>
      </c>
      <c r="H247" s="50">
        <v>69712.51</v>
      </c>
      <c r="I247" s="12">
        <f>F247-H247</f>
        <v>-6463.3299999999945</v>
      </c>
      <c r="J247" s="13">
        <f>E247-G247</f>
        <v>-336</v>
      </c>
      <c r="M247">
        <v>3620</v>
      </c>
      <c r="N247">
        <v>2875.2</v>
      </c>
    </row>
    <row r="248" spans="1:10" ht="12.75">
      <c r="A248" s="4"/>
      <c r="B248" s="5"/>
      <c r="C248" s="6"/>
      <c r="D248" s="6"/>
      <c r="E248" s="6"/>
      <c r="F248" s="7"/>
      <c r="G248" s="8"/>
      <c r="H248" s="1"/>
      <c r="I248" s="12"/>
      <c r="J248" s="13"/>
    </row>
    <row r="249" spans="1:10" ht="12.75">
      <c r="A249" s="4" t="s">
        <v>33</v>
      </c>
      <c r="B249" s="5" t="s">
        <v>57</v>
      </c>
      <c r="C249" s="6">
        <v>2103</v>
      </c>
      <c r="D249" s="6">
        <v>311</v>
      </c>
      <c r="E249" s="6">
        <f>C249+D249</f>
        <v>2414</v>
      </c>
      <c r="F249" s="7">
        <v>308267.54</v>
      </c>
      <c r="G249" s="8">
        <v>2875.2</v>
      </c>
      <c r="H249" s="50">
        <v>368182.66</v>
      </c>
      <c r="I249" s="12">
        <f>F249-H249</f>
        <v>-59915.119999999995</v>
      </c>
      <c r="J249" s="13">
        <f>E249-G249</f>
        <v>-461.1999999999998</v>
      </c>
    </row>
    <row r="250" spans="1:10" ht="12.75">
      <c r="A250" s="4"/>
      <c r="B250" s="5"/>
      <c r="C250" s="6"/>
      <c r="D250" s="6"/>
      <c r="E250" s="6"/>
      <c r="F250" s="7"/>
      <c r="G250" s="8"/>
      <c r="H250" s="1"/>
      <c r="I250" s="12"/>
      <c r="J250" s="13"/>
    </row>
    <row r="251" spans="1:10" ht="12.75">
      <c r="A251" s="4" t="s">
        <v>35</v>
      </c>
      <c r="B251" s="5" t="s">
        <v>16</v>
      </c>
      <c r="C251" s="6">
        <v>4959</v>
      </c>
      <c r="D251" s="6">
        <v>739</v>
      </c>
      <c r="E251" s="6">
        <f>C251+D251</f>
        <v>5698</v>
      </c>
      <c r="F251" s="6">
        <v>140908.61</v>
      </c>
      <c r="G251" s="8">
        <v>6496</v>
      </c>
      <c r="H251" s="1">
        <v>160664.27</v>
      </c>
      <c r="I251" s="15">
        <f>F251-H251</f>
        <v>-19755.660000000003</v>
      </c>
      <c r="J251" s="15">
        <f>E251-G251</f>
        <v>-798</v>
      </c>
    </row>
    <row r="252" spans="1:10" ht="12.75">
      <c r="A252" s="4"/>
      <c r="B252" s="5"/>
      <c r="C252" s="6"/>
      <c r="D252" s="6"/>
      <c r="E252" s="6"/>
      <c r="F252" s="6"/>
      <c r="G252" s="1"/>
      <c r="H252" s="1"/>
      <c r="I252" s="1"/>
      <c r="J252" s="1"/>
    </row>
    <row r="253" spans="1:10" ht="12.75">
      <c r="A253" s="4" t="s">
        <v>51</v>
      </c>
      <c r="B253" s="5" t="s">
        <v>17</v>
      </c>
      <c r="C253" s="9">
        <v>3</v>
      </c>
      <c r="D253" s="6"/>
      <c r="E253" s="9">
        <f>C253+D253</f>
        <v>3</v>
      </c>
      <c r="F253" s="6">
        <v>131.97</v>
      </c>
      <c r="G253" s="6"/>
      <c r="H253" s="1"/>
      <c r="I253" s="1"/>
      <c r="J253" s="1"/>
    </row>
    <row r="254" spans="1:10" ht="12.75">
      <c r="A254" s="4"/>
      <c r="B254" s="5"/>
      <c r="C254" s="6"/>
      <c r="D254" s="6"/>
      <c r="E254" s="6"/>
      <c r="F254" s="6"/>
      <c r="G254" s="1"/>
      <c r="H254" s="1"/>
      <c r="I254" s="1"/>
      <c r="J254" s="1"/>
    </row>
    <row r="255" spans="1:10" ht="12.75">
      <c r="A255" s="3">
        <v>5</v>
      </c>
      <c r="B255" s="5" t="s">
        <v>34</v>
      </c>
      <c r="C255" s="6"/>
      <c r="D255" s="6"/>
      <c r="E255" s="30">
        <v>201</v>
      </c>
      <c r="F255" s="30">
        <v>8846.41</v>
      </c>
      <c r="G255" s="1"/>
      <c r="H255" s="1"/>
      <c r="I255" s="1"/>
      <c r="J255" s="1"/>
    </row>
    <row r="256" spans="1:10" ht="12.75">
      <c r="A256" s="3"/>
      <c r="B256" s="5"/>
      <c r="C256" s="6"/>
      <c r="D256" s="6"/>
      <c r="E256" s="30"/>
      <c r="F256" s="30"/>
      <c r="G256" s="1"/>
      <c r="H256" s="1"/>
      <c r="I256" s="1"/>
      <c r="J256" s="1"/>
    </row>
    <row r="257" spans="1:10" ht="12.75">
      <c r="A257" s="3">
        <v>6</v>
      </c>
      <c r="B257" s="5" t="s">
        <v>60</v>
      </c>
      <c r="C257" s="6"/>
      <c r="D257" s="6"/>
      <c r="E257" s="30">
        <v>0</v>
      </c>
      <c r="F257" s="30">
        <v>0</v>
      </c>
      <c r="G257" s="1"/>
      <c r="H257" s="1"/>
      <c r="I257" s="1"/>
      <c r="J257" s="1"/>
    </row>
    <row r="258" spans="1:10" ht="12.75">
      <c r="A258" s="3"/>
      <c r="B258" s="5"/>
      <c r="C258" s="6"/>
      <c r="D258" s="6"/>
      <c r="E258" s="30"/>
      <c r="F258" s="30"/>
      <c r="G258" s="1"/>
      <c r="H258" s="1"/>
      <c r="I258" s="1"/>
      <c r="J258" s="1"/>
    </row>
    <row r="259" spans="1:10" ht="12.75">
      <c r="A259" s="3">
        <v>7</v>
      </c>
      <c r="B259" s="5" t="s">
        <v>58</v>
      </c>
      <c r="C259" s="6"/>
      <c r="D259" s="6"/>
      <c r="E259" s="30">
        <v>57.8</v>
      </c>
      <c r="F259" s="30">
        <v>1113.58</v>
      </c>
      <c r="G259" s="1"/>
      <c r="H259" s="1"/>
      <c r="I259" s="1"/>
      <c r="J259" s="1"/>
    </row>
    <row r="260" spans="1:10" ht="12.75">
      <c r="A260" s="3"/>
      <c r="B260" s="5"/>
      <c r="C260" s="6"/>
      <c r="D260" s="6"/>
      <c r="E260" s="30"/>
      <c r="F260" s="30"/>
      <c r="G260" s="1"/>
      <c r="H260" s="1"/>
      <c r="I260" s="1"/>
      <c r="J260" s="1"/>
    </row>
    <row r="261" spans="1:10" ht="12.75">
      <c r="A261" s="3">
        <v>8</v>
      </c>
      <c r="B261" s="5" t="s">
        <v>59</v>
      </c>
      <c r="C261" s="6"/>
      <c r="D261" s="6"/>
      <c r="E261" s="30">
        <v>30.6</v>
      </c>
      <c r="F261" s="66">
        <v>3920.34</v>
      </c>
      <c r="G261" s="1"/>
      <c r="H261" s="1"/>
      <c r="I261" s="1"/>
      <c r="J261" s="1"/>
    </row>
    <row r="262" spans="1:10" ht="12.75">
      <c r="A262" s="3"/>
      <c r="B262" s="5"/>
      <c r="C262" s="6"/>
      <c r="D262" s="6"/>
      <c r="E262" s="6"/>
      <c r="F262" s="1"/>
      <c r="G262" s="1"/>
      <c r="H262" s="1"/>
      <c r="I262" s="1"/>
      <c r="J262" s="1"/>
    </row>
    <row r="263" spans="1:10" ht="12.75">
      <c r="A263" s="1"/>
      <c r="B263" s="8" t="s">
        <v>18</v>
      </c>
      <c r="C263" s="23">
        <f>C247+C253+C255+C249</f>
        <v>4962</v>
      </c>
      <c r="D263" s="8">
        <f>D247+D253+D255+D249+D259+D261</f>
        <v>739</v>
      </c>
      <c r="E263" s="23">
        <f>E247+E253+E255+E249+E259+E261+E257</f>
        <v>5990.400000000001</v>
      </c>
      <c r="F263" s="17">
        <f>F247+F251+F253+F255+F259+F249+F261+F257</f>
        <v>526437.6299999999</v>
      </c>
      <c r="G263" s="8">
        <f>G247+G249</f>
        <v>6495.2</v>
      </c>
      <c r="H263" s="10">
        <f>H247+H249+H251</f>
        <v>598559.44</v>
      </c>
      <c r="I263" s="65">
        <f>F263-H263</f>
        <v>-72121.81000000006</v>
      </c>
      <c r="J263" s="49"/>
    </row>
    <row r="264" spans="1:10" ht="12.75">
      <c r="A264" s="11"/>
      <c r="B264" s="11"/>
      <c r="C264" s="11"/>
      <c r="D264" s="11"/>
      <c r="E264" s="11"/>
      <c r="F264" s="11"/>
      <c r="G264" s="11"/>
      <c r="I264" s="64"/>
      <c r="J264" s="64"/>
    </row>
    <row r="265" spans="1:10" ht="12.75">
      <c r="A265" s="11"/>
      <c r="B265" s="11"/>
      <c r="C265" s="11"/>
      <c r="D265" s="11"/>
      <c r="E265" s="11"/>
      <c r="F265" s="11"/>
      <c r="G265" s="11"/>
      <c r="I265" s="64"/>
      <c r="J265" s="64"/>
    </row>
    <row r="266" spans="9:10" ht="12.75">
      <c r="I266" s="64"/>
      <c r="J266" s="64"/>
    </row>
    <row r="267" spans="2:10" ht="12.75">
      <c r="B267" s="34" t="s">
        <v>53</v>
      </c>
      <c r="C267" s="36">
        <f aca="true" t="shared" si="10" ref="C267:H267">C240+C263</f>
        <v>46643</v>
      </c>
      <c r="D267" s="34">
        <f t="shared" si="10"/>
        <v>22302</v>
      </c>
      <c r="E267" s="36">
        <f t="shared" si="10"/>
        <v>76790.2</v>
      </c>
      <c r="F267" s="39">
        <f t="shared" si="10"/>
        <v>4338159.64</v>
      </c>
      <c r="G267" s="34">
        <f t="shared" si="10"/>
        <v>79574.50299999998</v>
      </c>
      <c r="H267" s="34">
        <f t="shared" si="10"/>
        <v>4680214.7299999995</v>
      </c>
      <c r="I267" s="40">
        <f>F267-H267</f>
        <v>-342055.08999999985</v>
      </c>
      <c r="J267" s="47">
        <f>E267-G267</f>
        <v>-2784.3029999999853</v>
      </c>
    </row>
    <row r="268" spans="2:10" ht="12.75">
      <c r="B268" s="34"/>
      <c r="C268" s="36"/>
      <c r="D268" s="34"/>
      <c r="E268" s="36"/>
      <c r="F268" s="39"/>
      <c r="G268" s="34"/>
      <c r="H268" s="34"/>
      <c r="I268" s="40"/>
      <c r="J268" s="47"/>
    </row>
    <row r="270" spans="1:10" ht="15">
      <c r="A270" s="87" t="s">
        <v>70</v>
      </c>
      <c r="B270" s="87"/>
      <c r="C270" s="87"/>
      <c r="D270" s="87"/>
      <c r="E270" s="87"/>
      <c r="F270" s="87"/>
      <c r="G270" s="87"/>
      <c r="H270" s="87"/>
      <c r="I270" s="87"/>
      <c r="J270" s="87"/>
    </row>
    <row r="271" spans="1:10" ht="12.75">
      <c r="A271" s="1"/>
      <c r="B271" s="88" t="s">
        <v>0</v>
      </c>
      <c r="C271" s="90" t="s">
        <v>1</v>
      </c>
      <c r="D271" s="91"/>
      <c r="E271" s="88" t="s">
        <v>2</v>
      </c>
      <c r="F271" s="88" t="s">
        <v>3</v>
      </c>
      <c r="G271" s="88" t="s">
        <v>4</v>
      </c>
      <c r="H271" s="88" t="s">
        <v>5</v>
      </c>
      <c r="I271" s="88" t="s">
        <v>6</v>
      </c>
      <c r="J271" s="88" t="s">
        <v>6</v>
      </c>
    </row>
    <row r="272" spans="1:10" ht="52.5">
      <c r="A272" s="2" t="s">
        <v>7</v>
      </c>
      <c r="B272" s="89"/>
      <c r="C272" s="2" t="s">
        <v>8</v>
      </c>
      <c r="D272" s="2" t="s">
        <v>9</v>
      </c>
      <c r="E272" s="89"/>
      <c r="F272" s="89"/>
      <c r="G272" s="89"/>
      <c r="H272" s="89"/>
      <c r="I272" s="89"/>
      <c r="J272" s="89"/>
    </row>
    <row r="273" spans="1:10" ht="12.75">
      <c r="A273" s="1"/>
      <c r="B273" s="3"/>
      <c r="C273" s="3" t="s">
        <v>10</v>
      </c>
      <c r="D273" s="3" t="s">
        <v>11</v>
      </c>
      <c r="E273" s="3" t="s">
        <v>10</v>
      </c>
      <c r="F273" s="3" t="s">
        <v>12</v>
      </c>
      <c r="G273" s="3" t="s">
        <v>10</v>
      </c>
      <c r="H273" s="3" t="s">
        <v>13</v>
      </c>
      <c r="I273" s="3" t="s">
        <v>13</v>
      </c>
      <c r="J273" s="3" t="s">
        <v>14</v>
      </c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4">
        <v>1</v>
      </c>
      <c r="B275" s="5" t="s">
        <v>15</v>
      </c>
      <c r="C275" s="6">
        <v>2481</v>
      </c>
      <c r="D275" s="6">
        <v>400</v>
      </c>
      <c r="E275" s="6">
        <f>C275+D275</f>
        <v>2881</v>
      </c>
      <c r="F275" s="7">
        <v>55479.25</v>
      </c>
      <c r="G275" s="52">
        <v>3005</v>
      </c>
      <c r="H275" s="50">
        <v>57869.09</v>
      </c>
      <c r="I275" s="12">
        <f>F275-H275</f>
        <v>-2389.8399999999965</v>
      </c>
      <c r="J275" s="13">
        <f>E275-G275</f>
        <v>-124</v>
      </c>
    </row>
    <row r="276" spans="1:10" ht="12.75">
      <c r="A276" s="4"/>
      <c r="B276" s="5"/>
      <c r="C276" s="6"/>
      <c r="D276" s="6"/>
      <c r="E276" s="6"/>
      <c r="F276" s="7"/>
      <c r="G276" s="8"/>
      <c r="H276" s="1"/>
      <c r="I276" s="12"/>
      <c r="J276" s="13"/>
    </row>
    <row r="277" spans="1:10" ht="12.75">
      <c r="A277" s="4" t="s">
        <v>33</v>
      </c>
      <c r="B277" s="5" t="s">
        <v>15</v>
      </c>
      <c r="C277" s="6">
        <v>1974</v>
      </c>
      <c r="D277" s="6">
        <v>290</v>
      </c>
      <c r="E277" s="6">
        <f>C277+D277</f>
        <v>2264</v>
      </c>
      <c r="F277" s="7">
        <v>43623.9</v>
      </c>
      <c r="G277" s="8">
        <v>2765</v>
      </c>
      <c r="H277" s="50">
        <v>53244.88</v>
      </c>
      <c r="I277" s="12">
        <f>F277-H277</f>
        <v>-9620.979999999996</v>
      </c>
      <c r="J277" s="13">
        <f>E277-G277</f>
        <v>-501</v>
      </c>
    </row>
    <row r="278" spans="1:10" ht="12.75">
      <c r="A278" s="4"/>
      <c r="B278" s="5" t="s">
        <v>50</v>
      </c>
      <c r="C278" s="6"/>
      <c r="D278" s="6"/>
      <c r="E278" s="6"/>
      <c r="F278" s="7"/>
      <c r="G278" s="8"/>
      <c r="H278" s="50"/>
      <c r="I278" s="12"/>
      <c r="J278" s="13"/>
    </row>
    <row r="279" spans="1:10" ht="12.75">
      <c r="A279" s="4"/>
      <c r="B279" s="5"/>
      <c r="C279" s="6"/>
      <c r="D279" s="6"/>
      <c r="E279" s="6"/>
      <c r="F279" s="7"/>
      <c r="G279" s="8"/>
      <c r="H279" s="1"/>
      <c r="I279" s="12"/>
      <c r="J279" s="13"/>
    </row>
    <row r="280" spans="1:10" ht="12.75">
      <c r="A280" s="4" t="s">
        <v>35</v>
      </c>
      <c r="B280" s="5" t="s">
        <v>16</v>
      </c>
      <c r="C280" s="6">
        <v>4455</v>
      </c>
      <c r="D280" s="6">
        <v>690</v>
      </c>
      <c r="E280" s="6">
        <f>C280+D280</f>
        <v>5145</v>
      </c>
      <c r="F280" s="6">
        <v>127248.02</v>
      </c>
      <c r="G280" s="8">
        <v>5848</v>
      </c>
      <c r="H280" s="1">
        <v>144637.41</v>
      </c>
      <c r="I280" s="15">
        <f>F280-H280</f>
        <v>-17389.39</v>
      </c>
      <c r="J280" s="15">
        <f>E280-G280</f>
        <v>-703</v>
      </c>
    </row>
    <row r="281" spans="1:10" ht="12.75">
      <c r="A281" s="4"/>
      <c r="B281" s="5"/>
      <c r="C281" s="6"/>
      <c r="D281" s="6"/>
      <c r="E281" s="6"/>
      <c r="F281" s="6"/>
      <c r="G281" s="1"/>
      <c r="H281" s="1"/>
      <c r="I281" s="1"/>
      <c r="J281" s="1"/>
    </row>
    <row r="282" spans="1:10" ht="12.75">
      <c r="A282" s="4" t="s">
        <v>51</v>
      </c>
      <c r="B282" s="5" t="s">
        <v>17</v>
      </c>
      <c r="C282" s="9">
        <v>58</v>
      </c>
      <c r="D282" s="6"/>
      <c r="E282" s="9">
        <f>C282+D282</f>
        <v>58</v>
      </c>
      <c r="F282" s="6">
        <v>2512.9</v>
      </c>
      <c r="G282" s="6"/>
      <c r="H282" s="1"/>
      <c r="I282" s="1"/>
      <c r="J282" s="1"/>
    </row>
    <row r="283" spans="1:10" ht="12.75">
      <c r="A283" s="4"/>
      <c r="B283" s="5"/>
      <c r="C283" s="6"/>
      <c r="D283" s="6"/>
      <c r="E283" s="6"/>
      <c r="F283" s="6"/>
      <c r="G283" s="1"/>
      <c r="H283" s="1"/>
      <c r="I283" s="1"/>
      <c r="J283" s="1"/>
    </row>
    <row r="284" spans="1:10" ht="12.75">
      <c r="A284" s="3">
        <v>5</v>
      </c>
      <c r="B284" s="5" t="s">
        <v>34</v>
      </c>
      <c r="C284" s="6"/>
      <c r="D284" s="6"/>
      <c r="E284" s="30">
        <v>0</v>
      </c>
      <c r="F284" s="30"/>
      <c r="G284" s="1"/>
      <c r="H284" s="1"/>
      <c r="I284" s="1"/>
      <c r="J284" s="1"/>
    </row>
    <row r="285" spans="1:10" ht="12.75">
      <c r="A285" s="3"/>
      <c r="B285" s="5"/>
      <c r="C285" s="6"/>
      <c r="D285" s="6"/>
      <c r="E285" s="30"/>
      <c r="F285" s="30"/>
      <c r="G285" s="1"/>
      <c r="H285" s="1"/>
      <c r="I285" s="1"/>
      <c r="J285" s="1"/>
    </row>
    <row r="286" spans="1:10" ht="12.75">
      <c r="A286" s="3">
        <v>6</v>
      </c>
      <c r="B286" s="5" t="s">
        <v>81</v>
      </c>
      <c r="C286" s="6"/>
      <c r="D286" s="6"/>
      <c r="E286" s="30">
        <v>208</v>
      </c>
      <c r="F286" s="30">
        <v>4006.08</v>
      </c>
      <c r="G286" s="1"/>
      <c r="H286" s="1"/>
      <c r="I286" s="1"/>
      <c r="J286" s="1"/>
    </row>
    <row r="287" spans="1:10" ht="12.75">
      <c r="A287" s="3"/>
      <c r="B287" s="5"/>
      <c r="C287" s="6"/>
      <c r="D287" s="6"/>
      <c r="E287" s="30"/>
      <c r="F287" s="30"/>
      <c r="G287" s="1"/>
      <c r="H287" s="1"/>
      <c r="I287" s="1"/>
      <c r="J287" s="1"/>
    </row>
    <row r="288" spans="1:10" ht="12.75">
      <c r="A288" s="3">
        <v>7</v>
      </c>
      <c r="B288" s="5" t="s">
        <v>58</v>
      </c>
      <c r="C288" s="6"/>
      <c r="D288" s="6"/>
      <c r="E288" s="30">
        <v>57.7</v>
      </c>
      <c r="F288" s="30">
        <v>1110.88</v>
      </c>
      <c r="G288" s="1"/>
      <c r="H288" s="1"/>
      <c r="I288" s="1"/>
      <c r="J288" s="1"/>
    </row>
    <row r="289" spans="1:10" ht="12.75">
      <c r="A289" s="3"/>
      <c r="B289" s="5"/>
      <c r="C289" s="6"/>
      <c r="D289" s="6"/>
      <c r="E289" s="30"/>
      <c r="F289" s="30"/>
      <c r="G289" s="1"/>
      <c r="H289" s="1"/>
      <c r="I289" s="1"/>
      <c r="J289" s="1"/>
    </row>
    <row r="290" spans="1:10" ht="12.75">
      <c r="A290" s="3">
        <v>8</v>
      </c>
      <c r="B290" s="5" t="s">
        <v>76</v>
      </c>
      <c r="C290" s="6"/>
      <c r="D290" s="6"/>
      <c r="E290" s="30">
        <v>30.5</v>
      </c>
      <c r="F290" s="66">
        <v>587.43</v>
      </c>
      <c r="G290" s="1"/>
      <c r="H290" s="1"/>
      <c r="I290" s="1"/>
      <c r="J290" s="1"/>
    </row>
    <row r="291" spans="1:10" ht="12.75">
      <c r="A291" s="3"/>
      <c r="B291" s="5"/>
      <c r="C291" s="6"/>
      <c r="D291" s="6"/>
      <c r="E291" s="6"/>
      <c r="F291" s="1"/>
      <c r="G291" s="1"/>
      <c r="H291" s="1"/>
      <c r="I291" s="1"/>
      <c r="J291" s="1"/>
    </row>
    <row r="292" spans="1:10" ht="12.75">
      <c r="A292" s="1"/>
      <c r="B292" s="8" t="s">
        <v>18</v>
      </c>
      <c r="C292" s="23">
        <f>C275+C282+C284+C277</f>
        <v>4513</v>
      </c>
      <c r="D292" s="8">
        <f>D275+D282+D284+D277+D288+D290</f>
        <v>690</v>
      </c>
      <c r="E292" s="23">
        <f>E275+E282+E284+E277+E288+E290+E286</f>
        <v>5499.2</v>
      </c>
      <c r="F292" s="17">
        <f>F275+F280+F282+F284+F288+F277+F290+F286</f>
        <v>234568.46</v>
      </c>
      <c r="G292" s="8">
        <f>G275+G277</f>
        <v>5770</v>
      </c>
      <c r="H292" s="10">
        <f>H275+H277+H280</f>
        <v>255751.38</v>
      </c>
      <c r="I292" s="65">
        <f>F292-H292</f>
        <v>-21182.920000000013</v>
      </c>
      <c r="J292" s="49"/>
    </row>
    <row r="293" spans="1:10" ht="12.75">
      <c r="A293" s="11"/>
      <c r="B293" s="11"/>
      <c r="C293" s="11"/>
      <c r="D293" s="11"/>
      <c r="E293" s="11"/>
      <c r="F293" s="11"/>
      <c r="G293" s="11"/>
      <c r="I293" s="64"/>
      <c r="J293" s="64"/>
    </row>
    <row r="294" spans="1:10" ht="12.75">
      <c r="A294" s="11"/>
      <c r="B294" s="11"/>
      <c r="C294" s="11"/>
      <c r="D294" s="11"/>
      <c r="E294" s="11"/>
      <c r="F294" s="11"/>
      <c r="G294" s="11"/>
      <c r="I294" s="64"/>
      <c r="J294" s="64"/>
    </row>
    <row r="295" spans="9:10" ht="12.75">
      <c r="I295" s="64"/>
      <c r="J295" s="64"/>
    </row>
    <row r="296" spans="2:10" ht="12.75">
      <c r="B296" s="34" t="s">
        <v>53</v>
      </c>
      <c r="C296" s="36">
        <f aca="true" t="shared" si="11" ref="C296:H296">C267+C292</f>
        <v>51156</v>
      </c>
      <c r="D296" s="34">
        <f t="shared" si="11"/>
        <v>22992</v>
      </c>
      <c r="E296" s="36">
        <f t="shared" si="11"/>
        <v>82289.4</v>
      </c>
      <c r="F296" s="39">
        <f t="shared" si="11"/>
        <v>4572728.1</v>
      </c>
      <c r="G296" s="34">
        <f t="shared" si="11"/>
        <v>85344.50299999998</v>
      </c>
      <c r="H296" s="34">
        <f t="shared" si="11"/>
        <v>4935966.109999999</v>
      </c>
      <c r="I296" s="40">
        <f>F296-H296</f>
        <v>-363238.0099999998</v>
      </c>
      <c r="J296" s="47">
        <f>E296-G296</f>
        <v>-3055.1029999999882</v>
      </c>
    </row>
    <row r="298" spans="1:10" ht="15">
      <c r="A298" s="87" t="s">
        <v>79</v>
      </c>
      <c r="B298" s="87"/>
      <c r="C298" s="87"/>
      <c r="D298" s="87"/>
      <c r="E298" s="87"/>
      <c r="F298" s="87"/>
      <c r="G298" s="87"/>
      <c r="H298" s="87"/>
      <c r="I298" s="87"/>
      <c r="J298" s="87"/>
    </row>
    <row r="299" spans="1:10" ht="12.75">
      <c r="A299" s="1"/>
      <c r="B299" s="88" t="s">
        <v>0</v>
      </c>
      <c r="C299" s="90" t="s">
        <v>1</v>
      </c>
      <c r="D299" s="91"/>
      <c r="E299" s="88" t="s">
        <v>2</v>
      </c>
      <c r="F299" s="88" t="s">
        <v>3</v>
      </c>
      <c r="G299" s="88" t="s">
        <v>4</v>
      </c>
      <c r="H299" s="88" t="s">
        <v>5</v>
      </c>
      <c r="I299" s="88" t="s">
        <v>6</v>
      </c>
      <c r="J299" s="88" t="s">
        <v>6</v>
      </c>
    </row>
    <row r="300" spans="1:10" ht="52.5">
      <c r="A300" s="2" t="s">
        <v>7</v>
      </c>
      <c r="B300" s="89"/>
      <c r="C300" s="2" t="s">
        <v>8</v>
      </c>
      <c r="D300" s="2" t="s">
        <v>9</v>
      </c>
      <c r="E300" s="89"/>
      <c r="F300" s="89"/>
      <c r="G300" s="89"/>
      <c r="H300" s="89"/>
      <c r="I300" s="89"/>
      <c r="J300" s="89"/>
    </row>
    <row r="301" spans="1:10" ht="12.75">
      <c r="A301" s="1"/>
      <c r="B301" s="3"/>
      <c r="C301" s="3" t="s">
        <v>10</v>
      </c>
      <c r="D301" s="3" t="s">
        <v>11</v>
      </c>
      <c r="E301" s="3" t="s">
        <v>10</v>
      </c>
      <c r="F301" s="3" t="s">
        <v>12</v>
      </c>
      <c r="G301" s="3" t="s">
        <v>10</v>
      </c>
      <c r="H301" s="3" t="s">
        <v>13</v>
      </c>
      <c r="I301" s="3" t="s">
        <v>13</v>
      </c>
      <c r="J301" s="3" t="s">
        <v>14</v>
      </c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4">
        <v>1</v>
      </c>
      <c r="B303" s="5" t="s">
        <v>15</v>
      </c>
      <c r="C303" s="6">
        <v>3262</v>
      </c>
      <c r="D303" s="6">
        <v>144</v>
      </c>
      <c r="E303" s="6">
        <f>C303+D303</f>
        <v>3406</v>
      </c>
      <c r="F303" s="7">
        <v>65598.79</v>
      </c>
      <c r="G303" s="52">
        <v>3441</v>
      </c>
      <c r="H303" s="50">
        <v>66265.4</v>
      </c>
      <c r="I303" s="12">
        <f>F303-H303</f>
        <v>-666.6100000000006</v>
      </c>
      <c r="J303" s="13">
        <f>E303-G303</f>
        <v>-35</v>
      </c>
    </row>
    <row r="304" spans="1:10" ht="12.75">
      <c r="A304" s="4"/>
      <c r="B304" s="5"/>
      <c r="C304" s="6"/>
      <c r="D304" s="6"/>
      <c r="E304" s="6"/>
      <c r="F304" s="7"/>
      <c r="G304" s="8"/>
      <c r="H304" s="1"/>
      <c r="I304" s="62"/>
      <c r="J304" s="63"/>
    </row>
    <row r="305" spans="1:10" ht="12.75">
      <c r="A305" s="4" t="s">
        <v>33</v>
      </c>
      <c r="B305" s="5" t="s">
        <v>15</v>
      </c>
      <c r="C305" s="6">
        <v>2608</v>
      </c>
      <c r="D305" s="6">
        <v>115</v>
      </c>
      <c r="E305" s="6">
        <f>C305+D305</f>
        <v>2723</v>
      </c>
      <c r="F305" s="7">
        <v>52464.24</v>
      </c>
      <c r="G305" s="8">
        <v>2582.663</v>
      </c>
      <c r="H305" s="50">
        <v>49735.89</v>
      </c>
      <c r="I305" s="62">
        <f>F305-H305</f>
        <v>2728.3499999999985</v>
      </c>
      <c r="J305" s="63">
        <f>E305-G305</f>
        <v>140.337</v>
      </c>
    </row>
    <row r="306" spans="1:10" ht="12.75">
      <c r="A306" s="4"/>
      <c r="B306" s="5" t="s">
        <v>50</v>
      </c>
      <c r="C306" s="6"/>
      <c r="D306" s="6"/>
      <c r="E306" s="6"/>
      <c r="F306" s="7"/>
      <c r="G306" s="8"/>
      <c r="H306" s="50"/>
      <c r="I306" s="62"/>
      <c r="J306" s="63"/>
    </row>
    <row r="307" spans="1:10" ht="12.75">
      <c r="A307" s="4"/>
      <c r="B307" s="5"/>
      <c r="C307" s="6"/>
      <c r="D307" s="6"/>
      <c r="E307" s="6"/>
      <c r="F307" s="7"/>
      <c r="G307" s="8"/>
      <c r="H307" s="1"/>
      <c r="I307" s="62"/>
      <c r="J307" s="63"/>
    </row>
    <row r="308" spans="1:10" ht="12.75">
      <c r="A308" s="4" t="s">
        <v>35</v>
      </c>
      <c r="B308" s="5" t="s">
        <v>16</v>
      </c>
      <c r="C308" s="6">
        <v>5870</v>
      </c>
      <c r="D308" s="6">
        <v>249</v>
      </c>
      <c r="E308" s="6">
        <f>C308+D308</f>
        <v>6119</v>
      </c>
      <c r="F308" s="6">
        <v>151315.3</v>
      </c>
      <c r="G308" s="8">
        <v>6024</v>
      </c>
      <c r="H308" s="1">
        <v>148990.39</v>
      </c>
      <c r="I308" s="53">
        <f>F308-H308</f>
        <v>2324.9099999999744</v>
      </c>
      <c r="J308" s="84">
        <f>E308-G308</f>
        <v>95</v>
      </c>
    </row>
    <row r="309" spans="1:10" ht="12.75">
      <c r="A309" s="4"/>
      <c r="B309" s="5"/>
      <c r="C309" s="6"/>
      <c r="D309" s="6"/>
      <c r="E309" s="6"/>
      <c r="F309" s="6"/>
      <c r="G309" s="1"/>
      <c r="H309" s="1"/>
      <c r="I309" s="1"/>
      <c r="J309" s="1"/>
    </row>
    <row r="310" spans="1:10" ht="12.75">
      <c r="A310" s="4" t="s">
        <v>51</v>
      </c>
      <c r="B310" s="5" t="s">
        <v>17</v>
      </c>
      <c r="C310" s="9"/>
      <c r="D310" s="6"/>
      <c r="E310" s="9">
        <f>C310+D310</f>
        <v>0</v>
      </c>
      <c r="F310" s="6"/>
      <c r="G310" s="6"/>
      <c r="H310" s="1"/>
      <c r="I310" s="1"/>
      <c r="J310" s="1"/>
    </row>
    <row r="311" spans="1:10" ht="12.75">
      <c r="A311" s="4"/>
      <c r="B311" s="5"/>
      <c r="C311" s="6"/>
      <c r="D311" s="6"/>
      <c r="E311" s="6"/>
      <c r="F311" s="6"/>
      <c r="G311" s="1"/>
      <c r="H311" s="1"/>
      <c r="I311" s="1"/>
      <c r="J311" s="1"/>
    </row>
    <row r="312" spans="1:10" ht="12.75">
      <c r="A312" s="3">
        <v>5</v>
      </c>
      <c r="B312" s="5" t="s">
        <v>34</v>
      </c>
      <c r="C312" s="6"/>
      <c r="D312" s="6"/>
      <c r="E312" s="30">
        <v>0</v>
      </c>
      <c r="F312" s="30"/>
      <c r="G312" s="1"/>
      <c r="H312" s="1"/>
      <c r="I312" s="1"/>
      <c r="J312" s="1"/>
    </row>
    <row r="313" spans="1:10" ht="12.75">
      <c r="A313" s="3"/>
      <c r="B313" s="5"/>
      <c r="C313" s="6"/>
      <c r="D313" s="6"/>
      <c r="E313" s="30"/>
      <c r="F313" s="30"/>
      <c r="G313" s="1"/>
      <c r="H313" s="1"/>
      <c r="I313" s="1"/>
      <c r="J313" s="1"/>
    </row>
    <row r="314" spans="1:10" ht="12.75">
      <c r="A314" s="3">
        <v>6</v>
      </c>
      <c r="B314" s="5" t="s">
        <v>60</v>
      </c>
      <c r="C314" s="6"/>
      <c r="D314" s="6"/>
      <c r="E314" s="30">
        <v>63.3</v>
      </c>
      <c r="F314" s="30">
        <v>1219.16</v>
      </c>
      <c r="G314" s="1"/>
      <c r="H314" s="1"/>
      <c r="I314" s="1"/>
      <c r="J314" s="1"/>
    </row>
    <row r="315" spans="1:10" ht="12.75">
      <c r="A315" s="3"/>
      <c r="B315" s="5"/>
      <c r="C315" s="6"/>
      <c r="D315" s="6"/>
      <c r="E315" s="30"/>
      <c r="F315" s="30"/>
      <c r="G315" s="1"/>
      <c r="H315" s="1"/>
      <c r="I315" s="1"/>
      <c r="J315" s="1"/>
    </row>
    <row r="316" spans="1:10" ht="12.75">
      <c r="A316" s="3">
        <v>7</v>
      </c>
      <c r="B316" s="5" t="s">
        <v>58</v>
      </c>
      <c r="C316" s="6"/>
      <c r="D316" s="6"/>
      <c r="E316" s="30">
        <v>57</v>
      </c>
      <c r="F316" s="30">
        <v>1098.25</v>
      </c>
      <c r="G316" s="1"/>
      <c r="H316" s="1"/>
      <c r="I316" s="1"/>
      <c r="J316" s="1"/>
    </row>
    <row r="317" spans="1:10" ht="12.75">
      <c r="A317" s="3"/>
      <c r="B317" s="5"/>
      <c r="C317" s="6"/>
      <c r="D317" s="6"/>
      <c r="E317" s="30"/>
      <c r="F317" s="30"/>
      <c r="G317" s="1"/>
      <c r="H317" s="1"/>
      <c r="I317" s="1"/>
      <c r="J317" s="1"/>
    </row>
    <row r="318" spans="1:10" ht="12.75">
      <c r="A318" s="3">
        <v>8</v>
      </c>
      <c r="B318" s="5" t="s">
        <v>76</v>
      </c>
      <c r="C318" s="6"/>
      <c r="D318" s="6"/>
      <c r="E318" s="30">
        <v>30.2</v>
      </c>
      <c r="F318" s="30">
        <v>581.65</v>
      </c>
      <c r="G318" s="1"/>
      <c r="H318" s="1"/>
      <c r="I318" s="1"/>
      <c r="J318" s="1"/>
    </row>
    <row r="319" spans="1:10" ht="12.75">
      <c r="A319" s="3"/>
      <c r="B319" s="5"/>
      <c r="C319" s="6"/>
      <c r="D319" s="6"/>
      <c r="E319" s="6"/>
      <c r="F319" s="1"/>
      <c r="G319" s="1"/>
      <c r="H319" s="1"/>
      <c r="I319" s="1"/>
      <c r="J319" s="1"/>
    </row>
    <row r="320" spans="1:10" ht="12.75">
      <c r="A320" s="1"/>
      <c r="B320" s="8" t="s">
        <v>18</v>
      </c>
      <c r="C320" s="23">
        <f>C303+C310+C312+C305</f>
        <v>5870</v>
      </c>
      <c r="D320" s="8">
        <f>D303+D310+D312+D305+D316+D318</f>
        <v>259</v>
      </c>
      <c r="E320" s="23">
        <f>E303+E310+E312+E305+E316+E318+E314</f>
        <v>6279.5</v>
      </c>
      <c r="F320" s="17">
        <f>F303+F308+F310+F312+F316+F305+F318+F314</f>
        <v>272277.38999999996</v>
      </c>
      <c r="G320" s="8">
        <f>G303+G305</f>
        <v>6023.6630000000005</v>
      </c>
      <c r="H320" s="10">
        <f>H303+H305+H308</f>
        <v>264991.68</v>
      </c>
      <c r="I320" s="85">
        <f>F320-H320</f>
        <v>7285.709999999963</v>
      </c>
      <c r="J320" s="49"/>
    </row>
    <row r="321" spans="1:10" ht="12.75">
      <c r="A321" s="11"/>
      <c r="B321" s="11"/>
      <c r="C321" s="11"/>
      <c r="D321" s="11"/>
      <c r="E321" s="11"/>
      <c r="F321" s="11"/>
      <c r="G321" s="11"/>
      <c r="I321" s="64"/>
      <c r="J321" s="64"/>
    </row>
    <row r="322" spans="1:10" ht="12.75">
      <c r="A322" s="11"/>
      <c r="B322" s="11"/>
      <c r="C322" s="11"/>
      <c r="D322" s="11"/>
      <c r="E322" s="11"/>
      <c r="F322" s="11"/>
      <c r="G322" s="11"/>
      <c r="I322" s="64"/>
      <c r="J322" s="64"/>
    </row>
    <row r="323" spans="2:10" ht="12.75">
      <c r="B323" s="34" t="s">
        <v>53</v>
      </c>
      <c r="C323" s="36">
        <f aca="true" t="shared" si="12" ref="C323:H323">C296+C320</f>
        <v>57026</v>
      </c>
      <c r="D323" s="34">
        <f t="shared" si="12"/>
        <v>23251</v>
      </c>
      <c r="E323" s="36">
        <f t="shared" si="12"/>
        <v>88568.9</v>
      </c>
      <c r="F323" s="39">
        <f t="shared" si="12"/>
        <v>4845005.489999999</v>
      </c>
      <c r="G323" s="34">
        <f t="shared" si="12"/>
        <v>91368.16599999998</v>
      </c>
      <c r="H323" s="34">
        <f t="shared" si="12"/>
        <v>5200957.789999999</v>
      </c>
      <c r="I323" s="40">
        <f>F323-H323</f>
        <v>-355952.2999999998</v>
      </c>
      <c r="J323" s="47">
        <f>E323-G323</f>
        <v>-2799.2659999999887</v>
      </c>
    </row>
    <row r="324" spans="2:10" ht="12.75">
      <c r="B324" s="34"/>
      <c r="C324" s="36"/>
      <c r="D324" s="34"/>
      <c r="E324" s="36"/>
      <c r="F324" s="39"/>
      <c r="G324" s="34"/>
      <c r="H324" s="34"/>
      <c r="I324" s="40"/>
      <c r="J324" s="47"/>
    </row>
    <row r="326" spans="1:10" ht="15">
      <c r="A326" s="87" t="s">
        <v>80</v>
      </c>
      <c r="B326" s="87"/>
      <c r="C326" s="87"/>
      <c r="D326" s="87"/>
      <c r="E326" s="87"/>
      <c r="F326" s="87"/>
      <c r="G326" s="87"/>
      <c r="H326" s="87"/>
      <c r="I326" s="87"/>
      <c r="J326" s="87"/>
    </row>
    <row r="327" spans="1:10" ht="12.75">
      <c r="A327" s="1"/>
      <c r="B327" s="88" t="s">
        <v>0</v>
      </c>
      <c r="C327" s="90" t="s">
        <v>1</v>
      </c>
      <c r="D327" s="91"/>
      <c r="E327" s="88" t="s">
        <v>2</v>
      </c>
      <c r="F327" s="88" t="s">
        <v>3</v>
      </c>
      <c r="G327" s="88" t="s">
        <v>4</v>
      </c>
      <c r="H327" s="88" t="s">
        <v>5</v>
      </c>
      <c r="I327" s="88" t="s">
        <v>6</v>
      </c>
      <c r="J327" s="88" t="s">
        <v>6</v>
      </c>
    </row>
    <row r="328" spans="1:10" ht="52.5">
      <c r="A328" s="2" t="s">
        <v>7</v>
      </c>
      <c r="B328" s="89"/>
      <c r="C328" s="2" t="s">
        <v>8</v>
      </c>
      <c r="D328" s="2" t="s">
        <v>9</v>
      </c>
      <c r="E328" s="89"/>
      <c r="F328" s="89"/>
      <c r="G328" s="89"/>
      <c r="H328" s="89"/>
      <c r="I328" s="89"/>
      <c r="J328" s="89"/>
    </row>
    <row r="329" spans="1:10" ht="12.75">
      <c r="A329" s="1"/>
      <c r="B329" s="3"/>
      <c r="C329" s="3" t="s">
        <v>10</v>
      </c>
      <c r="D329" s="3" t="s">
        <v>11</v>
      </c>
      <c r="E329" s="3" t="s">
        <v>10</v>
      </c>
      <c r="F329" s="3" t="s">
        <v>12</v>
      </c>
      <c r="G329" s="3" t="s">
        <v>10</v>
      </c>
      <c r="H329" s="3" t="s">
        <v>13</v>
      </c>
      <c r="I329" s="3" t="s">
        <v>13</v>
      </c>
      <c r="J329" s="3" t="s">
        <v>14</v>
      </c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4">
        <v>1</v>
      </c>
      <c r="B331" s="5" t="s">
        <v>15</v>
      </c>
      <c r="C331" s="6">
        <v>2771</v>
      </c>
      <c r="D331" s="6">
        <v>358</v>
      </c>
      <c r="E331" s="6">
        <f>C331+D331</f>
        <v>3129</v>
      </c>
      <c r="F331" s="7">
        <v>60256.17</v>
      </c>
      <c r="G331" s="52">
        <v>3287</v>
      </c>
      <c r="H331" s="50">
        <v>63299.73</v>
      </c>
      <c r="I331" s="12">
        <f>F331-H331</f>
        <v>-3043.560000000005</v>
      </c>
      <c r="J331" s="13">
        <f>E331-G331</f>
        <v>-158</v>
      </c>
    </row>
    <row r="332" spans="1:10" ht="12.75">
      <c r="A332" s="4"/>
      <c r="B332" s="5"/>
      <c r="C332" s="6"/>
      <c r="D332" s="6"/>
      <c r="E332" s="6"/>
      <c r="F332" s="7"/>
      <c r="G332" s="8"/>
      <c r="H332" s="1"/>
      <c r="I332" s="12"/>
      <c r="J332" s="13"/>
    </row>
    <row r="333" spans="1:10" ht="12.75">
      <c r="A333" s="4" t="s">
        <v>33</v>
      </c>
      <c r="B333" s="5" t="s">
        <v>15</v>
      </c>
      <c r="C333" s="6">
        <v>2088</v>
      </c>
      <c r="D333" s="6">
        <v>260</v>
      </c>
      <c r="E333" s="6">
        <f>C333+D333</f>
        <v>2348</v>
      </c>
      <c r="F333" s="7">
        <v>45241.74</v>
      </c>
      <c r="G333" s="8">
        <v>2829.945</v>
      </c>
      <c r="H333" s="50">
        <v>54497.95</v>
      </c>
      <c r="I333" s="12">
        <f>F333-H333</f>
        <v>-9256.21</v>
      </c>
      <c r="J333" s="13">
        <f>E333-G333</f>
        <v>-481.94500000000016</v>
      </c>
    </row>
    <row r="334" spans="1:10" ht="12.75">
      <c r="A334" s="4"/>
      <c r="B334" s="5" t="s">
        <v>50</v>
      </c>
      <c r="C334" s="6"/>
      <c r="D334" s="6"/>
      <c r="E334" s="6"/>
      <c r="F334" s="7"/>
      <c r="G334" s="8"/>
      <c r="H334" s="50"/>
      <c r="I334" s="12"/>
      <c r="J334" s="13"/>
    </row>
    <row r="335" spans="1:10" ht="12.75">
      <c r="A335" s="4"/>
      <c r="B335" s="5"/>
      <c r="C335" s="6"/>
      <c r="D335" s="6"/>
      <c r="E335" s="6"/>
      <c r="F335" s="7"/>
      <c r="G335" s="8"/>
      <c r="H335" s="1"/>
      <c r="I335" s="12"/>
      <c r="J335" s="13"/>
    </row>
    <row r="336" spans="1:10" ht="12.75">
      <c r="A336" s="4" t="s">
        <v>35</v>
      </c>
      <c r="B336" s="5" t="s">
        <v>16</v>
      </c>
      <c r="C336" s="6">
        <v>4859</v>
      </c>
      <c r="D336" s="6">
        <v>618</v>
      </c>
      <c r="E336" s="6">
        <f>C336+D336</f>
        <v>5477</v>
      </c>
      <c r="F336" s="6">
        <v>135461.17</v>
      </c>
      <c r="G336" s="8">
        <v>6118</v>
      </c>
      <c r="H336" s="1">
        <v>151315.27</v>
      </c>
      <c r="I336" s="15">
        <f>F336-H336</f>
        <v>-15854.099999999977</v>
      </c>
      <c r="J336" s="15">
        <f>E336-G336</f>
        <v>-641</v>
      </c>
    </row>
    <row r="337" spans="1:10" ht="12.75">
      <c r="A337" s="4"/>
      <c r="B337" s="5"/>
      <c r="C337" s="6"/>
      <c r="D337" s="6"/>
      <c r="E337" s="6"/>
      <c r="F337" s="6"/>
      <c r="G337" s="1"/>
      <c r="H337" s="1"/>
      <c r="I337" s="1"/>
      <c r="J337" s="1"/>
    </row>
    <row r="338" spans="1:10" ht="12.75">
      <c r="A338" s="4" t="s">
        <v>51</v>
      </c>
      <c r="B338" s="5" t="s">
        <v>17</v>
      </c>
      <c r="C338" s="9"/>
      <c r="D338" s="6"/>
      <c r="E338" s="9">
        <f>C338+D338</f>
        <v>0</v>
      </c>
      <c r="F338" s="6"/>
      <c r="G338" s="6"/>
      <c r="H338" s="1"/>
      <c r="I338" s="1"/>
      <c r="J338" s="1"/>
    </row>
    <row r="339" spans="1:10" ht="12.75">
      <c r="A339" s="4"/>
      <c r="B339" s="5"/>
      <c r="C339" s="6"/>
      <c r="D339" s="6"/>
      <c r="E339" s="6"/>
      <c r="F339" s="6"/>
      <c r="G339" s="1"/>
      <c r="H339" s="1"/>
      <c r="I339" s="1"/>
      <c r="J339" s="1"/>
    </row>
    <row r="340" spans="1:10" ht="12.75">
      <c r="A340" s="3">
        <v>5</v>
      </c>
      <c r="B340" s="5" t="s">
        <v>34</v>
      </c>
      <c r="C340" s="6"/>
      <c r="D340" s="6"/>
      <c r="E340" s="30">
        <v>0</v>
      </c>
      <c r="F340" s="30"/>
      <c r="G340" s="1"/>
      <c r="H340" s="1"/>
      <c r="I340" s="1"/>
      <c r="J340" s="1"/>
    </row>
    <row r="341" spans="1:10" ht="12.75">
      <c r="A341" s="3"/>
      <c r="B341" s="5"/>
      <c r="C341" s="6"/>
      <c r="D341" s="6"/>
      <c r="E341" s="30"/>
      <c r="F341" s="30"/>
      <c r="G341" s="1"/>
      <c r="H341" s="1"/>
      <c r="I341" s="1"/>
      <c r="J341" s="1"/>
    </row>
    <row r="342" spans="1:10" ht="12.75">
      <c r="A342" s="3">
        <v>6</v>
      </c>
      <c r="B342" s="5" t="s">
        <v>60</v>
      </c>
      <c r="C342" s="6"/>
      <c r="D342" s="6"/>
      <c r="E342" s="30"/>
      <c r="F342" s="30"/>
      <c r="G342" s="1"/>
      <c r="H342" s="1"/>
      <c r="I342" s="1"/>
      <c r="J342" s="1"/>
    </row>
    <row r="343" spans="1:10" ht="12.75">
      <c r="A343" s="3"/>
      <c r="B343" s="5"/>
      <c r="C343" s="6"/>
      <c r="D343" s="6"/>
      <c r="E343" s="30"/>
      <c r="F343" s="30"/>
      <c r="G343" s="1"/>
      <c r="H343" s="1"/>
      <c r="I343" s="1"/>
      <c r="J343" s="1"/>
    </row>
    <row r="344" spans="1:10" ht="12.75">
      <c r="A344" s="3">
        <v>7</v>
      </c>
      <c r="B344" s="5" t="s">
        <v>58</v>
      </c>
      <c r="C344" s="6"/>
      <c r="D344" s="6"/>
      <c r="E344" s="30">
        <v>57</v>
      </c>
      <c r="F344" s="30">
        <v>1099.98</v>
      </c>
      <c r="G344" s="1"/>
      <c r="H344" s="1"/>
      <c r="I344" s="1"/>
      <c r="J344" s="1"/>
    </row>
    <row r="345" spans="1:10" ht="12.75">
      <c r="A345" s="3"/>
      <c r="B345" s="5"/>
      <c r="C345" s="6"/>
      <c r="D345" s="6"/>
      <c r="E345" s="30"/>
      <c r="F345" s="30"/>
      <c r="G345" s="1"/>
      <c r="H345" s="1"/>
      <c r="I345" s="1"/>
      <c r="J345" s="1"/>
    </row>
    <row r="346" spans="1:10" ht="12.75">
      <c r="A346" s="3">
        <v>8</v>
      </c>
      <c r="B346" s="5" t="s">
        <v>76</v>
      </c>
      <c r="C346" s="6"/>
      <c r="D346" s="6"/>
      <c r="E346" s="30">
        <v>30.2</v>
      </c>
      <c r="F346" s="66">
        <v>581.65</v>
      </c>
      <c r="G346" s="1"/>
      <c r="H346" s="1"/>
      <c r="I346" s="1"/>
      <c r="J346" s="1"/>
    </row>
    <row r="347" spans="1:10" ht="12.75">
      <c r="A347" s="3"/>
      <c r="B347" s="5"/>
      <c r="C347" s="6"/>
      <c r="D347" s="6"/>
      <c r="E347" s="6"/>
      <c r="F347" s="1"/>
      <c r="G347" s="1"/>
      <c r="H347" s="1"/>
      <c r="I347" s="1"/>
      <c r="J347" s="1"/>
    </row>
    <row r="348" spans="1:10" ht="12.75">
      <c r="A348" s="1"/>
      <c r="B348" s="8" t="s">
        <v>18</v>
      </c>
      <c r="C348" s="23">
        <f>C331+C338+C340+C333</f>
        <v>4859</v>
      </c>
      <c r="D348" s="8">
        <f>D331+D338+D340+D333+D344+D346</f>
        <v>618</v>
      </c>
      <c r="E348" s="23">
        <f>E331+E338+E340+E333+E344+E346+E342</f>
        <v>5564.2</v>
      </c>
      <c r="F348" s="17">
        <f>F331+F336+F338+F340+F344+F333+F346+F342</f>
        <v>242640.71000000002</v>
      </c>
      <c r="G348" s="8">
        <f>G336</f>
        <v>6118</v>
      </c>
      <c r="H348" s="10">
        <f>H331+H333+H336</f>
        <v>269112.94999999995</v>
      </c>
      <c r="I348" s="65">
        <f>F348-H348</f>
        <v>-26472.239999999932</v>
      </c>
      <c r="J348" s="49"/>
    </row>
    <row r="349" spans="1:10" ht="12.75">
      <c r="A349" s="11"/>
      <c r="B349" s="11"/>
      <c r="C349" s="11"/>
      <c r="D349" s="11"/>
      <c r="E349" s="11"/>
      <c r="F349" s="11"/>
      <c r="G349" s="11"/>
      <c r="I349" s="64"/>
      <c r="J349" s="64"/>
    </row>
    <row r="350" spans="1:10" ht="12.75">
      <c r="A350" s="11"/>
      <c r="B350" s="11"/>
      <c r="C350" s="11"/>
      <c r="D350" s="11"/>
      <c r="E350" s="11"/>
      <c r="F350" s="11"/>
      <c r="G350" s="11"/>
      <c r="I350" s="64"/>
      <c r="J350" s="64"/>
    </row>
    <row r="351" spans="9:10" ht="12.75">
      <c r="I351" s="64"/>
      <c r="J351" s="64"/>
    </row>
    <row r="352" spans="2:10" ht="12.75">
      <c r="B352" s="34" t="s">
        <v>53</v>
      </c>
      <c r="C352" s="36">
        <f aca="true" t="shared" si="13" ref="C352:H352">C323+C348</f>
        <v>61885</v>
      </c>
      <c r="D352" s="34">
        <f t="shared" si="13"/>
        <v>23869</v>
      </c>
      <c r="E352" s="36">
        <f t="shared" si="13"/>
        <v>94133.09999999999</v>
      </c>
      <c r="F352" s="39">
        <f t="shared" si="13"/>
        <v>5087646.199999999</v>
      </c>
      <c r="G352" s="34">
        <f t="shared" si="13"/>
        <v>97486.16599999998</v>
      </c>
      <c r="H352" s="34">
        <f t="shared" si="13"/>
        <v>5470070.739999999</v>
      </c>
      <c r="I352" s="40">
        <f>F352-H352</f>
        <v>-382424.54000000004</v>
      </c>
      <c r="J352" s="47">
        <f>E352-G352</f>
        <v>-3353.0659999999916</v>
      </c>
    </row>
    <row r="354" spans="2:3" ht="12.75">
      <c r="B354" t="s">
        <v>25</v>
      </c>
      <c r="C354" t="s">
        <v>26</v>
      </c>
    </row>
    <row r="356" ht="12.75">
      <c r="B356" t="s">
        <v>27</v>
      </c>
    </row>
  </sheetData>
  <mergeCells count="135">
    <mergeCell ref="A298:J298"/>
    <mergeCell ref="J327:J328"/>
    <mergeCell ref="I327:I328"/>
    <mergeCell ref="H327:H328"/>
    <mergeCell ref="G327:G328"/>
    <mergeCell ref="F327:F328"/>
    <mergeCell ref="E327:E328"/>
    <mergeCell ref="C327:D327"/>
    <mergeCell ref="B327:B328"/>
    <mergeCell ref="A326:J326"/>
    <mergeCell ref="F299:F300"/>
    <mergeCell ref="E299:E300"/>
    <mergeCell ref="C299:D299"/>
    <mergeCell ref="B299:B300"/>
    <mergeCell ref="J299:J300"/>
    <mergeCell ref="I299:I300"/>
    <mergeCell ref="H299:H300"/>
    <mergeCell ref="G299:G300"/>
    <mergeCell ref="A270:J270"/>
    <mergeCell ref="F271:F272"/>
    <mergeCell ref="E271:E272"/>
    <mergeCell ref="C271:D271"/>
    <mergeCell ref="B271:B272"/>
    <mergeCell ref="J271:J272"/>
    <mergeCell ref="I271:I272"/>
    <mergeCell ref="H271:H272"/>
    <mergeCell ref="G271:G272"/>
    <mergeCell ref="A215:J215"/>
    <mergeCell ref="J243:J244"/>
    <mergeCell ref="I243:I244"/>
    <mergeCell ref="H243:H244"/>
    <mergeCell ref="G243:G244"/>
    <mergeCell ref="F243:F244"/>
    <mergeCell ref="E243:E244"/>
    <mergeCell ref="C243:D243"/>
    <mergeCell ref="B243:B244"/>
    <mergeCell ref="A242:J242"/>
    <mergeCell ref="F216:F217"/>
    <mergeCell ref="E216:E217"/>
    <mergeCell ref="C216:D216"/>
    <mergeCell ref="B216:B217"/>
    <mergeCell ref="J216:J217"/>
    <mergeCell ref="I216:I217"/>
    <mergeCell ref="H216:H217"/>
    <mergeCell ref="G216:G217"/>
    <mergeCell ref="A188:J188"/>
    <mergeCell ref="F189:F190"/>
    <mergeCell ref="E189:E190"/>
    <mergeCell ref="C189:D189"/>
    <mergeCell ref="B189:B190"/>
    <mergeCell ref="J189:J190"/>
    <mergeCell ref="I189:I190"/>
    <mergeCell ref="H189:H190"/>
    <mergeCell ref="G189:G190"/>
    <mergeCell ref="A159:J159"/>
    <mergeCell ref="F160:F161"/>
    <mergeCell ref="E160:E161"/>
    <mergeCell ref="C160:D160"/>
    <mergeCell ref="B160:B161"/>
    <mergeCell ref="J160:J161"/>
    <mergeCell ref="I160:I161"/>
    <mergeCell ref="H160:H161"/>
    <mergeCell ref="G160:G161"/>
    <mergeCell ref="A77:J77"/>
    <mergeCell ref="F78:F79"/>
    <mergeCell ref="E78:E79"/>
    <mergeCell ref="B78:B79"/>
    <mergeCell ref="C78:D78"/>
    <mergeCell ref="J78:J79"/>
    <mergeCell ref="I78:I79"/>
    <mergeCell ref="H78:H79"/>
    <mergeCell ref="G78:G79"/>
    <mergeCell ref="A58:J58"/>
    <mergeCell ref="F59:F60"/>
    <mergeCell ref="E59:E60"/>
    <mergeCell ref="C59:D59"/>
    <mergeCell ref="B59:B60"/>
    <mergeCell ref="J59:J60"/>
    <mergeCell ref="I59:I60"/>
    <mergeCell ref="H59:H60"/>
    <mergeCell ref="G59:G60"/>
    <mergeCell ref="A39:J39"/>
    <mergeCell ref="F40:F41"/>
    <mergeCell ref="E40:E41"/>
    <mergeCell ref="C40:D40"/>
    <mergeCell ref="B40:B41"/>
    <mergeCell ref="J40:J41"/>
    <mergeCell ref="I40:I41"/>
    <mergeCell ref="H40:H41"/>
    <mergeCell ref="G40:G41"/>
    <mergeCell ref="A20:J20"/>
    <mergeCell ref="F21:F22"/>
    <mergeCell ref="E21:E22"/>
    <mergeCell ref="C21:D21"/>
    <mergeCell ref="B21:B22"/>
    <mergeCell ref="J21:J22"/>
    <mergeCell ref="I21:I22"/>
    <mergeCell ref="H21:H22"/>
    <mergeCell ref="G21:G22"/>
    <mergeCell ref="A2:J2"/>
    <mergeCell ref="B3:B4"/>
    <mergeCell ref="C3:D3"/>
    <mergeCell ref="E3:E4"/>
    <mergeCell ref="F3:F4"/>
    <mergeCell ref="G3:G4"/>
    <mergeCell ref="H3:H4"/>
    <mergeCell ref="I3:I4"/>
    <mergeCell ref="J3:J4"/>
    <mergeCell ref="A96:J96"/>
    <mergeCell ref="F97:F98"/>
    <mergeCell ref="E97:E98"/>
    <mergeCell ref="C97:D97"/>
    <mergeCell ref="B97:B98"/>
    <mergeCell ref="J97:J98"/>
    <mergeCell ref="I97:I98"/>
    <mergeCell ref="H97:H98"/>
    <mergeCell ref="G97:G98"/>
    <mergeCell ref="A115:J115"/>
    <mergeCell ref="F116:F117"/>
    <mergeCell ref="E116:E117"/>
    <mergeCell ref="C116:D116"/>
    <mergeCell ref="B116:B117"/>
    <mergeCell ref="J116:J117"/>
    <mergeCell ref="I116:I117"/>
    <mergeCell ref="H116:H117"/>
    <mergeCell ref="G116:G117"/>
    <mergeCell ref="A137:J137"/>
    <mergeCell ref="F138:F139"/>
    <mergeCell ref="E138:E139"/>
    <mergeCell ref="C138:D138"/>
    <mergeCell ref="B138:B139"/>
    <mergeCell ref="J138:J139"/>
    <mergeCell ref="I138:I139"/>
    <mergeCell ref="H138:H139"/>
    <mergeCell ref="G138:G139"/>
  </mergeCells>
  <printOptions/>
  <pageMargins left="0.35" right="0.16" top="0.37" bottom="0.27" header="0.28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5"/>
  <sheetViews>
    <sheetView tabSelected="1" workbookViewId="0" topLeftCell="A248">
      <selection activeCell="M269" sqref="M269"/>
    </sheetView>
  </sheetViews>
  <sheetFormatPr defaultColWidth="9.140625" defaultRowHeight="12.75"/>
  <cols>
    <col min="1" max="1" width="3.8515625" style="0" customWidth="1"/>
    <col min="2" max="2" width="31.140625" style="0" customWidth="1"/>
    <col min="3" max="3" width="17.421875" style="0" customWidth="1"/>
    <col min="4" max="4" width="13.140625" style="0" customWidth="1"/>
    <col min="5" max="5" width="14.8515625" style="0" customWidth="1"/>
    <col min="6" max="6" width="14.57421875" style="0" customWidth="1"/>
    <col min="7" max="7" width="15.28125" style="0" customWidth="1"/>
    <col min="8" max="8" width="15.7109375" style="0" customWidth="1"/>
    <col min="9" max="9" width="11.28125" style="0" customWidth="1"/>
    <col min="10" max="10" width="10.7109375" style="0" customWidth="1"/>
    <col min="11" max="11" width="14.00390625" style="0" customWidth="1"/>
    <col min="12" max="12" width="10.421875" style="0" customWidth="1"/>
    <col min="13" max="13" width="12.28125" style="0" customWidth="1"/>
    <col min="14" max="14" width="9.8515625" style="0" customWidth="1"/>
  </cols>
  <sheetData>
    <row r="1" spans="1:12" ht="15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19"/>
      <c r="L1" s="19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4" spans="1:16" ht="12.75" customHeight="1">
      <c r="A4" s="88" t="s">
        <v>7</v>
      </c>
      <c r="B4" s="88" t="s">
        <v>0</v>
      </c>
      <c r="C4" s="90" t="s">
        <v>1</v>
      </c>
      <c r="D4" s="94"/>
      <c r="E4" s="91"/>
      <c r="F4" s="88" t="s">
        <v>19</v>
      </c>
      <c r="G4" s="88" t="s">
        <v>4</v>
      </c>
      <c r="H4" s="88" t="s">
        <v>20</v>
      </c>
      <c r="I4" s="88" t="s">
        <v>6</v>
      </c>
      <c r="J4" s="88" t="s">
        <v>6</v>
      </c>
      <c r="K4" s="97"/>
      <c r="L4" s="98"/>
      <c r="M4" s="96"/>
      <c r="N4" s="96"/>
      <c r="O4" s="96"/>
      <c r="P4" s="96"/>
    </row>
    <row r="5" spans="1:17" ht="79.5" customHeight="1">
      <c r="A5" s="89"/>
      <c r="B5" s="89"/>
      <c r="C5" s="2" t="s">
        <v>8</v>
      </c>
      <c r="D5" s="2" t="s">
        <v>9</v>
      </c>
      <c r="E5" s="22" t="s">
        <v>31</v>
      </c>
      <c r="F5" s="89"/>
      <c r="G5" s="89"/>
      <c r="H5" s="89"/>
      <c r="I5" s="89"/>
      <c r="J5" s="89"/>
      <c r="K5" s="97"/>
      <c r="L5" s="98"/>
      <c r="M5" s="96"/>
      <c r="N5" s="96"/>
      <c r="O5" s="96"/>
      <c r="P5" s="96"/>
      <c r="Q5" s="95" t="s">
        <v>28</v>
      </c>
    </row>
    <row r="6" spans="1:17" ht="12.75">
      <c r="A6" s="1"/>
      <c r="B6" s="1"/>
      <c r="C6" s="14" t="s">
        <v>21</v>
      </c>
      <c r="D6" s="14" t="s">
        <v>21</v>
      </c>
      <c r="E6" s="14" t="s">
        <v>21</v>
      </c>
      <c r="F6" s="14" t="s">
        <v>13</v>
      </c>
      <c r="G6" s="14" t="s">
        <v>21</v>
      </c>
      <c r="H6" s="14" t="s">
        <v>13</v>
      </c>
      <c r="I6" s="14" t="s">
        <v>13</v>
      </c>
      <c r="J6" s="14" t="s">
        <v>21</v>
      </c>
      <c r="K6" s="97"/>
      <c r="L6" s="98"/>
      <c r="M6" s="96"/>
      <c r="N6" s="96"/>
      <c r="O6" s="96"/>
      <c r="P6" s="96"/>
      <c r="Q6" s="95"/>
    </row>
    <row r="7" spans="1:16" ht="12.75">
      <c r="A7" s="4">
        <v>1</v>
      </c>
      <c r="B7" s="5" t="s">
        <v>22</v>
      </c>
      <c r="C7" s="6"/>
      <c r="D7" s="6"/>
      <c r="E7" s="6"/>
      <c r="F7" s="7"/>
      <c r="G7" s="8"/>
      <c r="H7" s="1"/>
      <c r="I7" s="15"/>
      <c r="J7" s="28"/>
      <c r="K7" s="20"/>
      <c r="L7" s="20"/>
      <c r="M7" s="11"/>
      <c r="N7" s="11"/>
      <c r="O7" s="11"/>
      <c r="P7" s="11"/>
    </row>
    <row r="8" spans="1:16" ht="12.75">
      <c r="A8" s="4"/>
      <c r="B8" s="5" t="s">
        <v>23</v>
      </c>
      <c r="C8" s="6">
        <v>83.835</v>
      </c>
      <c r="D8" s="6">
        <v>58.556</v>
      </c>
      <c r="E8" s="6">
        <f>C8+D8</f>
        <v>142.391</v>
      </c>
      <c r="F8" s="16">
        <v>236824.85</v>
      </c>
      <c r="G8" s="1">
        <v>257.88</v>
      </c>
      <c r="H8" s="1">
        <v>428908.59</v>
      </c>
      <c r="I8" s="27">
        <f>F8-H8</f>
        <v>-192083.74000000002</v>
      </c>
      <c r="J8" s="48">
        <f>E8-G8</f>
        <v>-115.489</v>
      </c>
      <c r="K8" s="43"/>
      <c r="L8" s="82">
        <v>731.38</v>
      </c>
      <c r="M8" s="11">
        <v>257.88</v>
      </c>
      <c r="N8" s="11"/>
      <c r="O8" s="11"/>
      <c r="P8" s="11"/>
    </row>
    <row r="9" spans="1:16" ht="12.75">
      <c r="A9" s="3">
        <v>2</v>
      </c>
      <c r="B9" s="5" t="s">
        <v>24</v>
      </c>
      <c r="C9" s="6"/>
      <c r="D9" s="6"/>
      <c r="E9" s="6">
        <v>346.793</v>
      </c>
      <c r="F9" s="1">
        <v>576789.25</v>
      </c>
      <c r="G9" s="1">
        <v>731.38</v>
      </c>
      <c r="H9" s="1">
        <v>1216438.53</v>
      </c>
      <c r="I9" s="15">
        <f>F9-H9</f>
        <v>-639649.28</v>
      </c>
      <c r="J9" s="29">
        <f>I9/1663.21</f>
        <v>-384.5872018566507</v>
      </c>
      <c r="K9" s="58"/>
      <c r="L9" s="59"/>
      <c r="M9" s="11"/>
      <c r="N9" s="11"/>
      <c r="O9" s="11"/>
      <c r="P9" s="11"/>
    </row>
    <row r="10" spans="1:16" ht="13.5" thickBot="1">
      <c r="A10" s="3"/>
      <c r="B10" s="6"/>
      <c r="C10" s="6"/>
      <c r="D10" s="6"/>
      <c r="E10" s="25"/>
      <c r="F10" s="6"/>
      <c r="G10" s="1"/>
      <c r="H10" s="1"/>
      <c r="I10" s="15"/>
      <c r="J10" s="15"/>
      <c r="K10" s="21"/>
      <c r="L10" s="21"/>
      <c r="M10" s="11"/>
      <c r="N10" s="11"/>
      <c r="O10" s="11"/>
      <c r="P10" s="11"/>
    </row>
    <row r="11" spans="1:16" ht="13.5" thickBot="1">
      <c r="A11" s="3">
        <v>3</v>
      </c>
      <c r="B11" s="5" t="s">
        <v>30</v>
      </c>
      <c r="C11" s="6"/>
      <c r="D11" s="24"/>
      <c r="E11" s="33">
        <v>60</v>
      </c>
      <c r="F11" s="32">
        <v>99793.77</v>
      </c>
      <c r="G11" s="1"/>
      <c r="H11" s="1"/>
      <c r="I11" s="15"/>
      <c r="J11" s="15"/>
      <c r="K11" s="21"/>
      <c r="L11" s="21"/>
      <c r="M11" s="11"/>
      <c r="N11" s="11"/>
      <c r="O11" s="11"/>
      <c r="P11" s="11"/>
    </row>
    <row r="12" spans="1:16" ht="12.75">
      <c r="A12" s="3"/>
      <c r="B12" s="5"/>
      <c r="C12" s="6"/>
      <c r="D12" s="6"/>
      <c r="E12" s="26"/>
      <c r="F12" s="1"/>
      <c r="G12" s="1"/>
      <c r="H12" s="1"/>
      <c r="I12" s="15"/>
      <c r="J12" s="15"/>
      <c r="K12" s="21"/>
      <c r="L12" s="21"/>
      <c r="M12" s="11"/>
      <c r="N12" s="11"/>
      <c r="O12" s="11"/>
      <c r="P12" s="11"/>
    </row>
    <row r="13" spans="1:16" ht="12.75">
      <c r="A13" s="3"/>
      <c r="B13" s="6"/>
      <c r="C13" s="6"/>
      <c r="D13" s="6"/>
      <c r="E13" s="6"/>
      <c r="F13" s="6"/>
      <c r="G13" s="1"/>
      <c r="H13" s="1"/>
      <c r="I13" s="15"/>
      <c r="J13" s="15"/>
      <c r="K13" s="21"/>
      <c r="L13" s="45"/>
      <c r="M13" s="11"/>
      <c r="N13" s="11"/>
      <c r="O13" s="11"/>
      <c r="P13" s="11"/>
    </row>
    <row r="14" spans="1:16" ht="12.75">
      <c r="A14" s="1"/>
      <c r="B14" s="1"/>
      <c r="C14" s="1"/>
      <c r="D14" s="1"/>
      <c r="E14" s="1"/>
      <c r="F14" s="1"/>
      <c r="G14" s="1"/>
      <c r="H14" s="1"/>
      <c r="I14" s="15"/>
      <c r="J14" s="15"/>
      <c r="K14" s="21"/>
      <c r="L14" s="21"/>
      <c r="M14" s="11"/>
      <c r="N14" s="11"/>
      <c r="O14" s="11"/>
      <c r="P14" s="11"/>
    </row>
    <row r="15" spans="1:16" ht="12.75">
      <c r="A15" s="1"/>
      <c r="B15" s="8" t="s">
        <v>18</v>
      </c>
      <c r="C15" s="8">
        <f>C8+C9</f>
        <v>83.835</v>
      </c>
      <c r="D15" s="8">
        <f>D8+D9</f>
        <v>58.556</v>
      </c>
      <c r="E15" s="23">
        <f>E8+E9+E11</f>
        <v>549.184</v>
      </c>
      <c r="F15" s="17">
        <f>F8+F9+F11</f>
        <v>913407.87</v>
      </c>
      <c r="G15" s="8">
        <f>G8+G9</f>
        <v>989.26</v>
      </c>
      <c r="H15" s="10">
        <f>H8+H9</f>
        <v>1645347.12</v>
      </c>
      <c r="I15" s="42">
        <f>F15-H15</f>
        <v>-731939.2500000001</v>
      </c>
      <c r="J15" s="18">
        <f>E15-G15</f>
        <v>-440.076</v>
      </c>
      <c r="K15" s="21"/>
      <c r="L15" s="21"/>
      <c r="M15" s="11"/>
      <c r="N15" s="11"/>
      <c r="O15" s="11"/>
      <c r="P15" s="11"/>
    </row>
    <row r="16" spans="1:16" ht="12.75">
      <c r="A16" s="11"/>
      <c r="B16" s="11"/>
      <c r="C16" s="11"/>
      <c r="D16" s="11"/>
      <c r="E16" s="11"/>
      <c r="F16" s="11"/>
      <c r="G16" s="11"/>
      <c r="H16" s="11"/>
      <c r="I16" s="11"/>
      <c r="J16" s="71"/>
      <c r="K16" s="11"/>
      <c r="L16" s="11"/>
      <c r="M16" s="11"/>
      <c r="N16" s="11"/>
      <c r="O16" s="11"/>
      <c r="P16" s="11"/>
    </row>
    <row r="17" spans="1:16" ht="12.75">
      <c r="A17" s="11"/>
      <c r="B17" s="11"/>
      <c r="C17" s="11"/>
      <c r="D17" s="11"/>
      <c r="E17" s="11"/>
      <c r="F17" s="11"/>
      <c r="G17" s="11"/>
      <c r="H17" s="11"/>
      <c r="I17" s="11"/>
      <c r="J17" s="71"/>
      <c r="K17" s="11"/>
      <c r="L17" s="11"/>
      <c r="M17" s="11"/>
      <c r="N17" s="11"/>
      <c r="O17" s="11"/>
      <c r="P17" s="11"/>
    </row>
    <row r="18" spans="1:16" ht="12.75">
      <c r="A18" s="11"/>
      <c r="B18" s="11"/>
      <c r="C18" s="11"/>
      <c r="D18" s="11"/>
      <c r="E18" s="11"/>
      <c r="F18" s="11"/>
      <c r="G18" s="11"/>
      <c r="H18" s="11"/>
      <c r="I18" s="11"/>
      <c r="J18" s="71"/>
      <c r="K18" s="11"/>
      <c r="L18" s="11"/>
      <c r="M18" s="11"/>
      <c r="N18" s="11"/>
      <c r="O18" s="11"/>
      <c r="P18" s="11"/>
    </row>
    <row r="19" spans="1:16" ht="15">
      <c r="A19" s="92" t="s">
        <v>36</v>
      </c>
      <c r="B19" s="92"/>
      <c r="C19" s="92"/>
      <c r="D19" s="92"/>
      <c r="E19" s="92"/>
      <c r="F19" s="92"/>
      <c r="G19" s="92"/>
      <c r="H19" s="92"/>
      <c r="I19" s="92"/>
      <c r="J19" s="93"/>
      <c r="K19" s="11"/>
      <c r="L19" s="11"/>
      <c r="M19" s="11"/>
      <c r="N19" s="11"/>
      <c r="O19" s="11"/>
      <c r="P19" s="11"/>
    </row>
    <row r="20" spans="1:16" ht="12.75">
      <c r="A20" s="11"/>
      <c r="B20" s="11"/>
      <c r="C20" s="11"/>
      <c r="D20" s="11"/>
      <c r="E20" s="11"/>
      <c r="F20" s="11"/>
      <c r="G20" s="11"/>
      <c r="H20" s="11"/>
      <c r="I20" s="11"/>
      <c r="J20" s="71"/>
      <c r="K20" s="11"/>
      <c r="L20" s="11"/>
      <c r="M20" s="11"/>
      <c r="N20" s="11"/>
      <c r="O20" s="11"/>
      <c r="P20" s="11"/>
    </row>
    <row r="21" spans="1:16" ht="12.75">
      <c r="A21" s="11"/>
      <c r="B21" s="11"/>
      <c r="C21" s="11"/>
      <c r="D21" s="11"/>
      <c r="E21" s="11"/>
      <c r="F21" s="11"/>
      <c r="G21" s="11"/>
      <c r="H21" s="11"/>
      <c r="I21" s="11"/>
      <c r="J21" s="71"/>
      <c r="K21" s="11"/>
      <c r="L21" s="11"/>
      <c r="M21" s="11"/>
      <c r="N21" s="11"/>
      <c r="O21" s="11"/>
      <c r="P21" s="11"/>
    </row>
    <row r="22" spans="1:16" ht="12.75">
      <c r="A22" s="88" t="s">
        <v>7</v>
      </c>
      <c r="B22" s="88" t="s">
        <v>0</v>
      </c>
      <c r="C22" s="90" t="s">
        <v>1</v>
      </c>
      <c r="D22" s="94"/>
      <c r="E22" s="91"/>
      <c r="F22" s="88" t="s">
        <v>19</v>
      </c>
      <c r="G22" s="88" t="s">
        <v>4</v>
      </c>
      <c r="H22" s="88" t="s">
        <v>20</v>
      </c>
      <c r="I22" s="88" t="s">
        <v>6</v>
      </c>
      <c r="J22" s="88" t="s">
        <v>6</v>
      </c>
      <c r="K22" s="11"/>
      <c r="L22" s="11"/>
      <c r="M22" s="11"/>
      <c r="N22" s="11"/>
      <c r="O22" s="11"/>
      <c r="P22" s="11"/>
    </row>
    <row r="23" spans="1:16" ht="52.5">
      <c r="A23" s="89"/>
      <c r="B23" s="89"/>
      <c r="C23" s="2" t="s">
        <v>8</v>
      </c>
      <c r="D23" s="2" t="s">
        <v>9</v>
      </c>
      <c r="E23" s="22" t="s">
        <v>31</v>
      </c>
      <c r="F23" s="89"/>
      <c r="G23" s="89"/>
      <c r="H23" s="89"/>
      <c r="I23" s="89"/>
      <c r="J23" s="89"/>
      <c r="K23" s="11"/>
      <c r="L23" s="11"/>
      <c r="M23" s="11"/>
      <c r="N23" s="11"/>
      <c r="O23" s="11"/>
      <c r="P23" s="11"/>
    </row>
    <row r="24" spans="1:16" ht="12.75">
      <c r="A24" s="1"/>
      <c r="B24" s="1"/>
      <c r="C24" s="14" t="s">
        <v>21</v>
      </c>
      <c r="D24" s="14" t="s">
        <v>21</v>
      </c>
      <c r="E24" s="14" t="s">
        <v>21</v>
      </c>
      <c r="F24" s="14" t="s">
        <v>13</v>
      </c>
      <c r="G24" s="14" t="s">
        <v>21</v>
      </c>
      <c r="H24" s="14" t="s">
        <v>13</v>
      </c>
      <c r="I24" s="14" t="s">
        <v>13</v>
      </c>
      <c r="J24" s="14" t="s">
        <v>21</v>
      </c>
      <c r="K24" s="11"/>
      <c r="L24" s="11"/>
      <c r="M24" s="11"/>
      <c r="N24" s="11"/>
      <c r="O24" s="11"/>
      <c r="P24" s="11"/>
    </row>
    <row r="25" spans="1:16" ht="13.5" thickBot="1">
      <c r="A25" s="4">
        <v>1</v>
      </c>
      <c r="B25" s="5" t="s">
        <v>22</v>
      </c>
      <c r="C25" s="6"/>
      <c r="D25" s="6"/>
      <c r="E25" s="6"/>
      <c r="F25" s="7"/>
      <c r="G25" s="8"/>
      <c r="H25" s="1"/>
      <c r="I25" s="15"/>
      <c r="J25" s="28"/>
      <c r="K25" s="11"/>
      <c r="L25" s="11"/>
      <c r="M25" s="11"/>
      <c r="N25" s="11"/>
      <c r="O25" s="11"/>
      <c r="P25" s="11"/>
    </row>
    <row r="26" spans="1:16" ht="13.5" thickBot="1">
      <c r="A26" s="4"/>
      <c r="B26" s="5" t="s">
        <v>23</v>
      </c>
      <c r="C26" s="6">
        <v>98.115</v>
      </c>
      <c r="D26" s="6">
        <v>58.357</v>
      </c>
      <c r="E26" s="6">
        <f>C26+D26</f>
        <v>156.47199999999998</v>
      </c>
      <c r="F26" s="16">
        <v>260245.08</v>
      </c>
      <c r="G26" s="1">
        <v>222.76</v>
      </c>
      <c r="H26" s="1">
        <v>370495.86</v>
      </c>
      <c r="I26" s="27">
        <f>F26-H26</f>
        <v>-110250.78</v>
      </c>
      <c r="J26" s="72">
        <f>E26-G26</f>
        <v>-66.28800000000001</v>
      </c>
      <c r="K26" s="43"/>
      <c r="L26" s="82">
        <v>499.12</v>
      </c>
      <c r="M26" s="11">
        <v>222.76</v>
      </c>
      <c r="N26" s="11"/>
      <c r="O26" s="11"/>
      <c r="P26" s="11"/>
    </row>
    <row r="27" spans="1:16" ht="12.75">
      <c r="A27" s="3">
        <v>2</v>
      </c>
      <c r="B27" s="5" t="s">
        <v>24</v>
      </c>
      <c r="C27" s="6"/>
      <c r="D27" s="6"/>
      <c r="E27" s="6">
        <v>346.793</v>
      </c>
      <c r="F27" s="1">
        <v>576789.25</v>
      </c>
      <c r="G27" s="1">
        <v>499.12</v>
      </c>
      <c r="H27" s="1">
        <v>830141.45</v>
      </c>
      <c r="I27" s="15">
        <f>F27-H27</f>
        <v>-253352.19999999995</v>
      </c>
      <c r="J27" s="29">
        <f>I27/1663.21</f>
        <v>-152.32724670967585</v>
      </c>
      <c r="K27" s="58"/>
      <c r="L27" s="59"/>
      <c r="M27" s="11"/>
      <c r="N27" s="11"/>
      <c r="O27" s="11"/>
      <c r="P27" s="11"/>
    </row>
    <row r="28" spans="1:16" ht="13.5" thickBot="1">
      <c r="A28" s="3"/>
      <c r="B28" s="6"/>
      <c r="C28" s="6"/>
      <c r="D28" s="6"/>
      <c r="E28" s="25"/>
      <c r="F28" s="6"/>
      <c r="G28" s="1"/>
      <c r="H28" s="1"/>
      <c r="I28" s="15"/>
      <c r="J28" s="15"/>
      <c r="K28" s="11"/>
      <c r="L28" s="11"/>
      <c r="M28" s="11"/>
      <c r="N28" s="11"/>
      <c r="O28" s="11"/>
      <c r="P28" s="11"/>
    </row>
    <row r="29" spans="1:16" ht="13.5" thickBot="1">
      <c r="A29" s="3">
        <v>3</v>
      </c>
      <c r="B29" s="5" t="s">
        <v>30</v>
      </c>
      <c r="C29" s="6"/>
      <c r="D29" s="24"/>
      <c r="E29" s="33">
        <v>80</v>
      </c>
      <c r="F29" s="32">
        <v>133056.66</v>
      </c>
      <c r="G29" s="1"/>
      <c r="H29" s="1"/>
      <c r="I29" s="15"/>
      <c r="J29" s="15"/>
      <c r="K29" s="11"/>
      <c r="L29" s="11"/>
      <c r="M29" s="11"/>
      <c r="N29" s="11"/>
      <c r="O29" s="11"/>
      <c r="P29" s="11"/>
    </row>
    <row r="30" spans="1:16" ht="12.75">
      <c r="A30" s="3"/>
      <c r="B30" s="5"/>
      <c r="C30" s="6"/>
      <c r="D30" s="6"/>
      <c r="E30" s="26"/>
      <c r="F30" s="1"/>
      <c r="G30" s="1"/>
      <c r="H30" s="1"/>
      <c r="I30" s="15"/>
      <c r="J30" s="15"/>
      <c r="K30" s="11"/>
      <c r="L30" s="11"/>
      <c r="M30" s="11"/>
      <c r="N30" s="11"/>
      <c r="O30" s="11"/>
      <c r="P30" s="11"/>
    </row>
    <row r="31" spans="1:16" ht="12.75">
      <c r="A31" s="3"/>
      <c r="B31" s="6"/>
      <c r="C31" s="6"/>
      <c r="D31" s="6"/>
      <c r="E31" s="6"/>
      <c r="F31" s="6"/>
      <c r="G31" s="1"/>
      <c r="H31" s="1"/>
      <c r="I31" s="15"/>
      <c r="J31" s="15"/>
      <c r="K31" s="11"/>
      <c r="L31" s="11"/>
      <c r="M31" s="11"/>
      <c r="N31" s="11"/>
      <c r="O31" s="11"/>
      <c r="P31" s="11"/>
    </row>
    <row r="32" spans="1:16" ht="12.75">
      <c r="A32" s="1"/>
      <c r="B32" s="1"/>
      <c r="C32" s="1"/>
      <c r="D32" s="1"/>
      <c r="E32" s="1"/>
      <c r="F32" s="1"/>
      <c r="G32" s="1"/>
      <c r="H32" s="1"/>
      <c r="I32" s="15"/>
      <c r="J32" s="15"/>
      <c r="K32" s="11"/>
      <c r="L32" s="11"/>
      <c r="M32" s="11"/>
      <c r="N32" s="11"/>
      <c r="O32" s="11"/>
      <c r="P32" s="11"/>
    </row>
    <row r="33" spans="1:16" ht="12.75">
      <c r="A33" s="1"/>
      <c r="B33" s="8" t="s">
        <v>18</v>
      </c>
      <c r="C33" s="8">
        <f>C26+C27</f>
        <v>98.115</v>
      </c>
      <c r="D33" s="8">
        <f>D26+D27</f>
        <v>58.357</v>
      </c>
      <c r="E33" s="23">
        <f>E26+E27+E29</f>
        <v>583.265</v>
      </c>
      <c r="F33" s="17">
        <f>F26+F27+F29</f>
        <v>970090.99</v>
      </c>
      <c r="G33" s="8">
        <f>G26+G27</f>
        <v>721.88</v>
      </c>
      <c r="H33" s="10">
        <f>H26+H27</f>
        <v>1200637.31</v>
      </c>
      <c r="I33" s="42">
        <f>F33-H33</f>
        <v>-230546.32000000007</v>
      </c>
      <c r="J33" s="18">
        <f>E33-G33</f>
        <v>-138.615</v>
      </c>
      <c r="K33" s="11"/>
      <c r="L33" s="11"/>
      <c r="M33" s="11"/>
      <c r="N33" s="11"/>
      <c r="O33" s="11"/>
      <c r="P33" s="11"/>
    </row>
    <row r="34" spans="1:16" ht="12.75">
      <c r="A34" s="11"/>
      <c r="B34" s="11"/>
      <c r="C34" s="11"/>
      <c r="D34" s="11"/>
      <c r="E34" s="11"/>
      <c r="F34" s="11"/>
      <c r="G34" s="11"/>
      <c r="H34" s="11"/>
      <c r="I34" s="11"/>
      <c r="J34" s="71"/>
      <c r="K34" s="11"/>
      <c r="L34" s="11"/>
      <c r="M34" s="11"/>
      <c r="N34" s="11"/>
      <c r="O34" s="11"/>
      <c r="P34" s="11"/>
    </row>
    <row r="35" spans="1:16" ht="12.75">
      <c r="A35" s="11"/>
      <c r="B35" s="11"/>
      <c r="C35" s="11"/>
      <c r="D35" s="11"/>
      <c r="E35" s="11"/>
      <c r="F35" s="11"/>
      <c r="G35" s="11"/>
      <c r="H35" s="11"/>
      <c r="I35" s="11"/>
      <c r="J35" s="71"/>
      <c r="K35" s="11"/>
      <c r="L35" s="11"/>
      <c r="M35" s="11"/>
      <c r="N35" s="11"/>
      <c r="O35" s="11"/>
      <c r="P35" s="11"/>
    </row>
    <row r="36" spans="1:16" ht="12.75">
      <c r="A36" s="11"/>
      <c r="B36" s="43" t="s">
        <v>38</v>
      </c>
      <c r="C36" s="43">
        <f aca="true" t="shared" si="0" ref="C36:H36">C15+C33</f>
        <v>181.95</v>
      </c>
      <c r="D36" s="43">
        <f t="shared" si="0"/>
        <v>116.913</v>
      </c>
      <c r="E36" s="43">
        <f>E15+E33</f>
        <v>1132.449</v>
      </c>
      <c r="F36" s="73">
        <f>F15+F33</f>
        <v>1883498.8599999999</v>
      </c>
      <c r="G36" s="43">
        <f>G15+G33</f>
        <v>1711.1399999999999</v>
      </c>
      <c r="H36" s="43">
        <f t="shared" si="0"/>
        <v>2845984.43</v>
      </c>
      <c r="I36" s="74">
        <f>F36-H36</f>
        <v>-962485.5700000003</v>
      </c>
      <c r="J36" s="75">
        <f>E36-G36</f>
        <v>-578.6909999999998</v>
      </c>
      <c r="K36" s="11"/>
      <c r="L36" s="11"/>
      <c r="M36" s="11"/>
      <c r="N36" s="11"/>
      <c r="O36" s="11"/>
      <c r="P36" s="11"/>
    </row>
    <row r="37" spans="1:16" ht="12.75">
      <c r="A37" s="11"/>
      <c r="B37" s="11"/>
      <c r="C37" s="11"/>
      <c r="D37" s="11"/>
      <c r="E37" s="11"/>
      <c r="F37" s="11"/>
      <c r="G37" s="11"/>
      <c r="H37" s="11"/>
      <c r="I37" s="11"/>
      <c r="J37" s="71"/>
      <c r="K37" s="11"/>
      <c r="L37" s="11"/>
      <c r="M37" s="11"/>
      <c r="N37" s="11"/>
      <c r="O37" s="11"/>
      <c r="P37" s="11"/>
    </row>
    <row r="38" spans="1:16" ht="15">
      <c r="A38" s="92" t="s">
        <v>40</v>
      </c>
      <c r="B38" s="92"/>
      <c r="C38" s="92"/>
      <c r="D38" s="92"/>
      <c r="E38" s="92"/>
      <c r="F38" s="92"/>
      <c r="G38" s="92"/>
      <c r="H38" s="92"/>
      <c r="I38" s="92"/>
      <c r="J38" s="93"/>
      <c r="K38" s="11"/>
      <c r="L38" s="11"/>
      <c r="M38" s="11"/>
      <c r="N38" s="11"/>
      <c r="O38" s="11"/>
      <c r="P38" s="11"/>
    </row>
    <row r="39" spans="1:16" ht="12.75">
      <c r="A39" s="11"/>
      <c r="B39" s="11"/>
      <c r="C39" s="11"/>
      <c r="D39" s="11"/>
      <c r="E39" s="11"/>
      <c r="F39" s="11"/>
      <c r="G39" s="11"/>
      <c r="H39" s="11"/>
      <c r="I39" s="11"/>
      <c r="J39" s="71"/>
      <c r="K39" s="11"/>
      <c r="L39" s="11"/>
      <c r="M39" s="11"/>
      <c r="N39" s="11"/>
      <c r="O39" s="11"/>
      <c r="P39" s="11"/>
    </row>
    <row r="40" spans="1:16" ht="12.75">
      <c r="A40" s="11"/>
      <c r="B40" s="11"/>
      <c r="C40" s="11"/>
      <c r="D40" s="11"/>
      <c r="E40" s="11"/>
      <c r="F40" s="11"/>
      <c r="G40" s="11"/>
      <c r="H40" s="11"/>
      <c r="I40" s="11"/>
      <c r="J40" s="71"/>
      <c r="K40" s="11"/>
      <c r="L40" s="11"/>
      <c r="M40" s="11"/>
      <c r="N40" s="11"/>
      <c r="O40" s="11"/>
      <c r="P40" s="11"/>
    </row>
    <row r="41" spans="1:16" ht="12.75">
      <c r="A41" s="88" t="s">
        <v>7</v>
      </c>
      <c r="B41" s="88" t="s">
        <v>0</v>
      </c>
      <c r="C41" s="90" t="s">
        <v>1</v>
      </c>
      <c r="D41" s="94"/>
      <c r="E41" s="91"/>
      <c r="F41" s="88" t="s">
        <v>19</v>
      </c>
      <c r="G41" s="88" t="s">
        <v>4</v>
      </c>
      <c r="H41" s="88" t="s">
        <v>20</v>
      </c>
      <c r="I41" s="88" t="s">
        <v>6</v>
      </c>
      <c r="J41" s="88" t="s">
        <v>6</v>
      </c>
      <c r="K41" s="11"/>
      <c r="L41" s="11"/>
      <c r="M41" s="11"/>
      <c r="N41" s="11"/>
      <c r="O41" s="11"/>
      <c r="P41" s="11"/>
    </row>
    <row r="42" spans="1:16" ht="52.5">
      <c r="A42" s="89"/>
      <c r="B42" s="89"/>
      <c r="C42" s="2" t="s">
        <v>8</v>
      </c>
      <c r="D42" s="2" t="s">
        <v>9</v>
      </c>
      <c r="E42" s="22" t="s">
        <v>31</v>
      </c>
      <c r="F42" s="89"/>
      <c r="G42" s="89"/>
      <c r="H42" s="89"/>
      <c r="I42" s="89"/>
      <c r="J42" s="89"/>
      <c r="K42" s="11"/>
      <c r="L42" s="11"/>
      <c r="M42" s="11"/>
      <c r="N42" s="11"/>
      <c r="O42" s="11"/>
      <c r="P42" s="11"/>
    </row>
    <row r="43" spans="1:16" ht="12.75">
      <c r="A43" s="1"/>
      <c r="B43" s="1"/>
      <c r="C43" s="14" t="s">
        <v>21</v>
      </c>
      <c r="D43" s="14" t="s">
        <v>21</v>
      </c>
      <c r="E43" s="14" t="s">
        <v>21</v>
      </c>
      <c r="F43" s="14" t="s">
        <v>13</v>
      </c>
      <c r="G43" s="14" t="s">
        <v>21</v>
      </c>
      <c r="H43" s="14" t="s">
        <v>13</v>
      </c>
      <c r="I43" s="14" t="s">
        <v>13</v>
      </c>
      <c r="J43" s="14" t="s">
        <v>21</v>
      </c>
      <c r="K43" s="11"/>
      <c r="L43" s="11"/>
      <c r="M43" s="11"/>
      <c r="N43" s="11"/>
      <c r="O43" s="11"/>
      <c r="P43" s="11"/>
    </row>
    <row r="44" spans="1:16" ht="13.5" thickBot="1">
      <c r="A44" s="4">
        <v>1</v>
      </c>
      <c r="B44" s="5" t="s">
        <v>22</v>
      </c>
      <c r="C44" s="6"/>
      <c r="D44" s="6"/>
      <c r="E44" s="6"/>
      <c r="F44" s="7"/>
      <c r="G44" s="8"/>
      <c r="H44" s="1"/>
      <c r="I44" s="15"/>
      <c r="J44" s="28"/>
      <c r="K44" s="11"/>
      <c r="L44" s="11"/>
      <c r="M44" s="11"/>
      <c r="N44" s="11"/>
      <c r="O44" s="11"/>
      <c r="P44" s="11"/>
    </row>
    <row r="45" spans="1:16" ht="13.5" thickBot="1">
      <c r="A45" s="4"/>
      <c r="B45" s="5" t="s">
        <v>23</v>
      </c>
      <c r="C45" s="6">
        <v>88.952</v>
      </c>
      <c r="D45" s="6">
        <v>56.487</v>
      </c>
      <c r="E45" s="6">
        <f>C45+D45</f>
        <v>145.439</v>
      </c>
      <c r="F45" s="46">
        <v>241895.49</v>
      </c>
      <c r="G45" s="50">
        <v>257.766</v>
      </c>
      <c r="H45" s="50">
        <v>428719.05</v>
      </c>
      <c r="I45" s="51">
        <f>F45-H45</f>
        <v>-186823.56</v>
      </c>
      <c r="J45" s="72">
        <f>E45-G45</f>
        <v>-112.32700000000003</v>
      </c>
      <c r="K45" s="43"/>
      <c r="L45" s="82">
        <v>729.675</v>
      </c>
      <c r="M45" s="11">
        <v>257.766</v>
      </c>
      <c r="N45" s="11"/>
      <c r="O45" s="11"/>
      <c r="P45" s="11"/>
    </row>
    <row r="46" spans="1:16" ht="12.75">
      <c r="A46" s="3">
        <v>2</v>
      </c>
      <c r="B46" s="5" t="s">
        <v>24</v>
      </c>
      <c r="C46" s="6"/>
      <c r="D46" s="6"/>
      <c r="E46" s="6">
        <v>346.793</v>
      </c>
      <c r="F46" s="6">
        <v>576789.25</v>
      </c>
      <c r="G46" s="1">
        <v>729.675</v>
      </c>
      <c r="H46" s="1">
        <v>1213603.52</v>
      </c>
      <c r="I46" s="15">
        <f>F46-H46</f>
        <v>-636814.27</v>
      </c>
      <c r="J46" s="29">
        <f>I46/1663.21</f>
        <v>-382.88266063816354</v>
      </c>
      <c r="K46" s="58"/>
      <c r="L46" s="59"/>
      <c r="M46" s="11"/>
      <c r="N46" s="11"/>
      <c r="O46" s="11"/>
      <c r="P46" s="11"/>
    </row>
    <row r="47" spans="1:16" ht="13.5" thickBot="1">
      <c r="A47" s="3"/>
      <c r="B47" s="6"/>
      <c r="C47" s="6"/>
      <c r="D47" s="6"/>
      <c r="E47" s="25"/>
      <c r="F47" s="6"/>
      <c r="G47" s="1"/>
      <c r="H47" s="1"/>
      <c r="I47" s="15"/>
      <c r="J47" s="15"/>
      <c r="K47" s="11"/>
      <c r="L47" s="11"/>
      <c r="M47" s="11"/>
      <c r="N47" s="11"/>
      <c r="O47" s="11"/>
      <c r="P47" s="11"/>
    </row>
    <row r="48" spans="1:16" ht="13.5" thickBot="1">
      <c r="A48" s="3">
        <v>3</v>
      </c>
      <c r="B48" s="5" t="s">
        <v>30</v>
      </c>
      <c r="C48" s="6"/>
      <c r="D48" s="24"/>
      <c r="E48" s="33">
        <v>80</v>
      </c>
      <c r="F48" s="32">
        <v>133056.66</v>
      </c>
      <c r="G48" s="1"/>
      <c r="H48" s="1"/>
      <c r="I48" s="15"/>
      <c r="J48" s="15"/>
      <c r="K48" s="11"/>
      <c r="L48" s="11"/>
      <c r="M48" s="11"/>
      <c r="N48" s="11"/>
      <c r="O48" s="11"/>
      <c r="P48" s="11"/>
    </row>
    <row r="49" spans="1:16" ht="12.75">
      <c r="A49" s="3"/>
      <c r="B49" s="5"/>
      <c r="C49" s="6"/>
      <c r="D49" s="6"/>
      <c r="E49" s="26"/>
      <c r="F49" s="1"/>
      <c r="G49" s="1"/>
      <c r="H49" s="1"/>
      <c r="I49" s="15"/>
      <c r="J49" s="15"/>
      <c r="K49" s="11"/>
      <c r="L49" s="11"/>
      <c r="M49" s="11"/>
      <c r="N49" s="11"/>
      <c r="O49" s="11"/>
      <c r="P49" s="11"/>
    </row>
    <row r="50" spans="1:16" ht="12.75">
      <c r="A50" s="3"/>
      <c r="B50" s="6"/>
      <c r="C50" s="6"/>
      <c r="D50" s="6"/>
      <c r="E50" s="6"/>
      <c r="F50" s="6"/>
      <c r="G50" s="1"/>
      <c r="H50" s="1"/>
      <c r="I50" s="15"/>
      <c r="J50" s="15"/>
      <c r="K50" s="11"/>
      <c r="L50" s="11"/>
      <c r="M50" s="11"/>
      <c r="N50" s="11"/>
      <c r="O50" s="11"/>
      <c r="P50" s="11"/>
    </row>
    <row r="51" spans="1:16" ht="12.75">
      <c r="A51" s="1"/>
      <c r="B51" s="1"/>
      <c r="C51" s="1"/>
      <c r="D51" s="1"/>
      <c r="E51" s="1"/>
      <c r="F51" s="1"/>
      <c r="G51" s="1"/>
      <c r="H51" s="1"/>
      <c r="I51" s="15"/>
      <c r="J51" s="15"/>
      <c r="K51" s="11"/>
      <c r="L51" s="11"/>
      <c r="M51" s="11"/>
      <c r="N51" s="11"/>
      <c r="O51" s="11"/>
      <c r="P51" s="11"/>
    </row>
    <row r="52" spans="1:16" ht="12.75">
      <c r="A52" s="1"/>
      <c r="B52" s="8" t="s">
        <v>18</v>
      </c>
      <c r="C52" s="8">
        <f>C45+C46</f>
        <v>88.952</v>
      </c>
      <c r="D52" s="8">
        <f>D45+D46</f>
        <v>56.487</v>
      </c>
      <c r="E52" s="23">
        <f>E45+E46+E48</f>
        <v>572.232</v>
      </c>
      <c r="F52" s="17">
        <f>F45+F46+F48</f>
        <v>951741.4</v>
      </c>
      <c r="G52" s="8">
        <f>G45+G46</f>
        <v>987.441</v>
      </c>
      <c r="H52" s="10">
        <f>H45+H46</f>
        <v>1642322.57</v>
      </c>
      <c r="I52" s="42">
        <f>F52-H52</f>
        <v>-690581.17</v>
      </c>
      <c r="J52" s="18">
        <f>E52-G52</f>
        <v>-415.20900000000006</v>
      </c>
      <c r="K52" s="11"/>
      <c r="L52" s="11"/>
      <c r="M52" s="11"/>
      <c r="N52" s="11"/>
      <c r="O52" s="11"/>
      <c r="P52" s="11"/>
    </row>
    <row r="53" spans="1:16" ht="12.75">
      <c r="A53" s="11"/>
      <c r="B53" s="11"/>
      <c r="C53" s="11"/>
      <c r="D53" s="11"/>
      <c r="E53" s="11"/>
      <c r="F53" s="11"/>
      <c r="G53" s="11"/>
      <c r="H53" s="11"/>
      <c r="I53" s="11"/>
      <c r="J53" s="71"/>
      <c r="K53" s="11"/>
      <c r="L53" s="11"/>
      <c r="M53" s="11"/>
      <c r="N53" s="11"/>
      <c r="O53" s="11"/>
      <c r="P53" s="11"/>
    </row>
    <row r="54" spans="1:16" ht="12.75">
      <c r="A54" s="11"/>
      <c r="B54" s="11"/>
      <c r="C54" s="11"/>
      <c r="D54" s="11"/>
      <c r="E54" s="11"/>
      <c r="F54" s="11"/>
      <c r="G54" s="11"/>
      <c r="H54" s="11"/>
      <c r="I54" s="11"/>
      <c r="J54" s="71"/>
      <c r="K54" s="11"/>
      <c r="L54" s="11"/>
      <c r="M54" s="11"/>
      <c r="N54" s="11"/>
      <c r="O54" s="11"/>
      <c r="P54" s="11"/>
    </row>
    <row r="55" spans="1:16" ht="12.75">
      <c r="A55" s="11"/>
      <c r="B55" s="43" t="s">
        <v>38</v>
      </c>
      <c r="C55" s="43">
        <f aca="true" t="shared" si="1" ref="C55:H55">C36+C52</f>
        <v>270.902</v>
      </c>
      <c r="D55" s="43">
        <f t="shared" si="1"/>
        <v>173.4</v>
      </c>
      <c r="E55" s="76">
        <f>E36+E52</f>
        <v>1704.681</v>
      </c>
      <c r="F55" s="73">
        <f>F36+F52</f>
        <v>2835240.26</v>
      </c>
      <c r="G55" s="43">
        <f>G36+G52</f>
        <v>2698.581</v>
      </c>
      <c r="H55" s="43">
        <f t="shared" si="1"/>
        <v>4488307</v>
      </c>
      <c r="I55" s="74">
        <f>F55-H55</f>
        <v>-1653066.7400000002</v>
      </c>
      <c r="J55" s="77">
        <f>E55-G55</f>
        <v>-993.9000000000001</v>
      </c>
      <c r="K55" s="11"/>
      <c r="L55" s="11"/>
      <c r="M55" s="11"/>
      <c r="N55" s="11"/>
      <c r="O55" s="11"/>
      <c r="P55" s="11"/>
    </row>
    <row r="56" spans="1:16" ht="12.75">
      <c r="A56" s="11"/>
      <c r="B56" s="11"/>
      <c r="C56" s="11"/>
      <c r="D56" s="11"/>
      <c r="E56" s="11"/>
      <c r="F56" s="11"/>
      <c r="G56" s="11"/>
      <c r="H56" s="11"/>
      <c r="I56" s="11"/>
      <c r="J56" s="71"/>
      <c r="K56" s="11"/>
      <c r="L56" s="11"/>
      <c r="M56" s="11"/>
      <c r="N56" s="11"/>
      <c r="O56" s="11"/>
      <c r="P56" s="11"/>
    </row>
    <row r="57" spans="1:16" ht="15">
      <c r="A57" s="92" t="s">
        <v>42</v>
      </c>
      <c r="B57" s="92"/>
      <c r="C57" s="92"/>
      <c r="D57" s="92"/>
      <c r="E57" s="92"/>
      <c r="F57" s="92"/>
      <c r="G57" s="92"/>
      <c r="H57" s="92"/>
      <c r="I57" s="92"/>
      <c r="J57" s="93"/>
      <c r="K57" s="11"/>
      <c r="L57" s="11"/>
      <c r="M57" s="11"/>
      <c r="N57" s="11"/>
      <c r="O57" s="11"/>
      <c r="P57" s="11"/>
    </row>
    <row r="58" spans="1:16" ht="12.75">
      <c r="A58" s="11"/>
      <c r="B58" s="11"/>
      <c r="C58" s="11"/>
      <c r="D58" s="11"/>
      <c r="E58" s="11"/>
      <c r="F58" s="11"/>
      <c r="G58" s="11"/>
      <c r="H58" s="11"/>
      <c r="I58" s="11"/>
      <c r="J58" s="71"/>
      <c r="K58" s="11"/>
      <c r="L58" s="11"/>
      <c r="M58" s="11"/>
      <c r="N58" s="11"/>
      <c r="O58" s="11"/>
      <c r="P58" s="11"/>
    </row>
    <row r="59" spans="1:16" ht="12.75">
      <c r="A59" s="11"/>
      <c r="B59" s="11"/>
      <c r="C59" s="11"/>
      <c r="D59" s="11"/>
      <c r="E59" s="11"/>
      <c r="F59" s="11"/>
      <c r="G59" s="11"/>
      <c r="H59" s="11"/>
      <c r="I59" s="11"/>
      <c r="J59" s="71"/>
      <c r="K59" s="11"/>
      <c r="L59" s="11"/>
      <c r="M59" s="11"/>
      <c r="N59" s="11"/>
      <c r="O59" s="11"/>
      <c r="P59" s="11"/>
    </row>
    <row r="60" spans="1:16" ht="12.75">
      <c r="A60" s="88" t="s">
        <v>7</v>
      </c>
      <c r="B60" s="88" t="s">
        <v>0</v>
      </c>
      <c r="C60" s="90" t="s">
        <v>1</v>
      </c>
      <c r="D60" s="94"/>
      <c r="E60" s="91"/>
      <c r="F60" s="88" t="s">
        <v>19</v>
      </c>
      <c r="G60" s="88" t="s">
        <v>4</v>
      </c>
      <c r="H60" s="88" t="s">
        <v>20</v>
      </c>
      <c r="I60" s="88" t="s">
        <v>6</v>
      </c>
      <c r="J60" s="88" t="s">
        <v>6</v>
      </c>
      <c r="K60" s="11"/>
      <c r="L60" s="11"/>
      <c r="M60" s="11"/>
      <c r="N60" s="11"/>
      <c r="O60" s="11"/>
      <c r="P60" s="11"/>
    </row>
    <row r="61" spans="1:16" ht="52.5">
      <c r="A61" s="89"/>
      <c r="B61" s="89"/>
      <c r="C61" s="2" t="s">
        <v>8</v>
      </c>
      <c r="D61" s="2" t="s">
        <v>9</v>
      </c>
      <c r="E61" s="22" t="s">
        <v>31</v>
      </c>
      <c r="F61" s="89"/>
      <c r="G61" s="89"/>
      <c r="H61" s="89"/>
      <c r="I61" s="89"/>
      <c r="J61" s="89"/>
      <c r="K61" s="11"/>
      <c r="L61" s="11"/>
      <c r="M61" s="11"/>
      <c r="N61" s="11"/>
      <c r="O61" s="11"/>
      <c r="P61" s="11"/>
    </row>
    <row r="62" spans="1:16" ht="12.75">
      <c r="A62" s="1"/>
      <c r="B62" s="1"/>
      <c r="C62" s="14" t="s">
        <v>21</v>
      </c>
      <c r="D62" s="14" t="s">
        <v>21</v>
      </c>
      <c r="E62" s="14" t="s">
        <v>21</v>
      </c>
      <c r="F62" s="14" t="s">
        <v>13</v>
      </c>
      <c r="G62" s="14" t="s">
        <v>21</v>
      </c>
      <c r="H62" s="14" t="s">
        <v>13</v>
      </c>
      <c r="I62" s="14" t="s">
        <v>13</v>
      </c>
      <c r="J62" s="14" t="s">
        <v>21</v>
      </c>
      <c r="K62" s="11"/>
      <c r="L62" s="11"/>
      <c r="M62" s="11"/>
      <c r="N62" s="11"/>
      <c r="O62" s="11"/>
      <c r="P62" s="11"/>
    </row>
    <row r="63" spans="1:16" ht="13.5" thickBot="1">
      <c r="A63" s="4">
        <v>1</v>
      </c>
      <c r="B63" s="5" t="s">
        <v>22</v>
      </c>
      <c r="C63" s="6"/>
      <c r="D63" s="6"/>
      <c r="E63" s="6"/>
      <c r="F63" s="7"/>
      <c r="G63" s="8"/>
      <c r="H63" s="1"/>
      <c r="I63" s="15"/>
      <c r="J63" s="28"/>
      <c r="K63" s="11"/>
      <c r="L63" s="11"/>
      <c r="M63" s="11"/>
      <c r="N63" s="11"/>
      <c r="O63" s="11"/>
      <c r="P63" s="11"/>
    </row>
    <row r="64" spans="1:16" ht="13.5" thickBot="1">
      <c r="A64" s="4"/>
      <c r="B64" s="5" t="s">
        <v>23</v>
      </c>
      <c r="C64" s="6">
        <v>84.132</v>
      </c>
      <c r="D64" s="6">
        <v>54.313</v>
      </c>
      <c r="E64" s="6">
        <f>C64+D64</f>
        <v>138.445</v>
      </c>
      <c r="F64" s="46">
        <v>230263.19</v>
      </c>
      <c r="G64" s="50">
        <v>249.022</v>
      </c>
      <c r="H64" s="50">
        <v>414175.48</v>
      </c>
      <c r="I64" s="51">
        <f>F64-H64</f>
        <v>-183912.28999999998</v>
      </c>
      <c r="J64" s="72">
        <f>E64-G64</f>
        <v>-110.577</v>
      </c>
      <c r="K64" s="43"/>
      <c r="L64" s="82">
        <v>257.19</v>
      </c>
      <c r="M64" s="11">
        <v>249.022</v>
      </c>
      <c r="N64" s="11"/>
      <c r="O64" s="11"/>
      <c r="P64" s="11"/>
    </row>
    <row r="65" spans="1:16" ht="12.75">
      <c r="A65" s="3">
        <v>2</v>
      </c>
      <c r="B65" s="5" t="s">
        <v>24</v>
      </c>
      <c r="C65" s="6"/>
      <c r="D65" s="6"/>
      <c r="E65" s="6">
        <v>346.793</v>
      </c>
      <c r="F65" s="6">
        <v>576789.25</v>
      </c>
      <c r="G65" s="1">
        <v>257.19</v>
      </c>
      <c r="H65" s="1">
        <v>427761.8</v>
      </c>
      <c r="I65" s="53">
        <f>F65-H65</f>
        <v>149027.45</v>
      </c>
      <c r="J65" s="54">
        <f>I65/1663.21</f>
        <v>89.60230518094528</v>
      </c>
      <c r="K65" s="58"/>
      <c r="L65" s="59"/>
      <c r="M65" s="11"/>
      <c r="N65" s="11"/>
      <c r="O65" s="11"/>
      <c r="P65" s="11"/>
    </row>
    <row r="66" spans="1:16" ht="13.5" thickBot="1">
      <c r="A66" s="3"/>
      <c r="B66" s="6"/>
      <c r="C66" s="6"/>
      <c r="D66" s="6"/>
      <c r="E66" s="25"/>
      <c r="F66" s="6"/>
      <c r="G66" s="1"/>
      <c r="H66" s="1"/>
      <c r="I66" s="15"/>
      <c r="J66" s="15"/>
      <c r="K66" s="11"/>
      <c r="L66" s="11"/>
      <c r="M66" s="11"/>
      <c r="N66" s="11"/>
      <c r="O66" s="11"/>
      <c r="P66" s="11"/>
    </row>
    <row r="67" spans="1:16" ht="13.5" thickBot="1">
      <c r="A67" s="3">
        <v>3</v>
      </c>
      <c r="B67" s="5" t="s">
        <v>30</v>
      </c>
      <c r="C67" s="6"/>
      <c r="D67" s="24"/>
      <c r="E67" s="33">
        <v>80</v>
      </c>
      <c r="F67" s="32">
        <v>133056.66</v>
      </c>
      <c r="G67" s="1"/>
      <c r="H67" s="1"/>
      <c r="I67" s="15"/>
      <c r="J67" s="15"/>
      <c r="K67" s="11"/>
      <c r="L67" s="11"/>
      <c r="M67" s="11"/>
      <c r="N67" s="11"/>
      <c r="O67" s="11"/>
      <c r="P67" s="11"/>
    </row>
    <row r="68" spans="1:16" ht="12.75">
      <c r="A68" s="3"/>
      <c r="B68" s="5"/>
      <c r="C68" s="6"/>
      <c r="D68" s="6"/>
      <c r="E68" s="26"/>
      <c r="F68" s="1"/>
      <c r="G68" s="1"/>
      <c r="H68" s="1"/>
      <c r="I68" s="15"/>
      <c r="J68" s="15"/>
      <c r="K68" s="11"/>
      <c r="L68" s="11"/>
      <c r="M68" s="11"/>
      <c r="N68" s="11"/>
      <c r="O68" s="11"/>
      <c r="P68" s="11"/>
    </row>
    <row r="69" spans="1:16" ht="12.75">
      <c r="A69" s="3"/>
      <c r="B69" s="6"/>
      <c r="C69" s="6"/>
      <c r="D69" s="6"/>
      <c r="E69" s="6"/>
      <c r="F69" s="6"/>
      <c r="G69" s="1"/>
      <c r="H69" s="1"/>
      <c r="I69" s="15"/>
      <c r="J69" s="15"/>
      <c r="K69" s="11"/>
      <c r="L69" s="11"/>
      <c r="M69" s="11"/>
      <c r="N69" s="11"/>
      <c r="O69" s="11"/>
      <c r="P69" s="11"/>
    </row>
    <row r="70" spans="1:16" ht="12.75">
      <c r="A70" s="1"/>
      <c r="B70" s="1"/>
      <c r="C70" s="1"/>
      <c r="D70" s="1"/>
      <c r="E70" s="1"/>
      <c r="F70" s="1"/>
      <c r="G70" s="1"/>
      <c r="H70" s="1"/>
      <c r="I70" s="15"/>
      <c r="J70" s="15"/>
      <c r="K70" s="11"/>
      <c r="L70" s="11"/>
      <c r="M70" s="11"/>
      <c r="N70" s="11"/>
      <c r="O70" s="11"/>
      <c r="P70" s="11"/>
    </row>
    <row r="71" spans="1:16" ht="12.75">
      <c r="A71" s="1"/>
      <c r="B71" s="8" t="s">
        <v>18</v>
      </c>
      <c r="C71" s="8">
        <f>C64+C65</f>
        <v>84.132</v>
      </c>
      <c r="D71" s="8">
        <f>D64+D65</f>
        <v>54.313</v>
      </c>
      <c r="E71" s="23">
        <f>E64+E65+E67</f>
        <v>565.238</v>
      </c>
      <c r="F71" s="17">
        <f>F64+F65+F67</f>
        <v>940109.1</v>
      </c>
      <c r="G71" s="8">
        <f>G64+G65</f>
        <v>506.212</v>
      </c>
      <c r="H71" s="10">
        <f>H64+H65</f>
        <v>841937.28</v>
      </c>
      <c r="I71" s="55">
        <f>F71-H71</f>
        <v>98171.81999999995</v>
      </c>
      <c r="J71" s="56">
        <f>E71-G71</f>
        <v>59.02600000000007</v>
      </c>
      <c r="K71" s="11"/>
      <c r="L71" s="11"/>
      <c r="M71" s="11"/>
      <c r="N71" s="11"/>
      <c r="O71" s="11"/>
      <c r="P71" s="11"/>
    </row>
    <row r="72" spans="1:16" ht="12.75">
      <c r="A72" s="11"/>
      <c r="B72" s="11"/>
      <c r="C72" s="11"/>
      <c r="D72" s="11"/>
      <c r="E72" s="11"/>
      <c r="F72" s="11"/>
      <c r="G72" s="11"/>
      <c r="H72" s="11"/>
      <c r="I72" s="11"/>
      <c r="J72" s="71"/>
      <c r="K72" s="11"/>
      <c r="L72" s="11"/>
      <c r="M72" s="11"/>
      <c r="N72" s="11"/>
      <c r="O72" s="11"/>
      <c r="P72" s="11"/>
    </row>
    <row r="73" spans="1:16" ht="12.75">
      <c r="A73" s="11"/>
      <c r="B73" s="11"/>
      <c r="C73" s="11"/>
      <c r="D73" s="11"/>
      <c r="E73" s="11"/>
      <c r="F73" s="11"/>
      <c r="G73" s="11"/>
      <c r="H73" s="11"/>
      <c r="I73" s="11"/>
      <c r="J73" s="71"/>
      <c r="K73" s="11"/>
      <c r="L73" s="11"/>
      <c r="M73" s="11"/>
      <c r="N73" s="11"/>
      <c r="O73" s="11"/>
      <c r="P73" s="11"/>
    </row>
    <row r="74" spans="1:16" ht="12.75">
      <c r="A74" s="11"/>
      <c r="B74" s="43" t="s">
        <v>38</v>
      </c>
      <c r="C74" s="43">
        <f aca="true" t="shared" si="2" ref="C74:H74">C55+C71</f>
        <v>355.034</v>
      </c>
      <c r="D74" s="43">
        <f t="shared" si="2"/>
        <v>227.71300000000002</v>
      </c>
      <c r="E74" s="76">
        <f>E55+E71</f>
        <v>2269.919</v>
      </c>
      <c r="F74" s="73">
        <f>F55+F71</f>
        <v>3775349.36</v>
      </c>
      <c r="G74" s="43">
        <f>G55+G71</f>
        <v>3204.793</v>
      </c>
      <c r="H74" s="43">
        <f t="shared" si="2"/>
        <v>5330244.28</v>
      </c>
      <c r="I74" s="74">
        <f>F74-H74</f>
        <v>-1554894.9200000004</v>
      </c>
      <c r="J74" s="77">
        <f>E74-G74</f>
        <v>-934.8740000000003</v>
      </c>
      <c r="K74" s="11"/>
      <c r="L74" s="11"/>
      <c r="M74" s="11"/>
      <c r="N74" s="11"/>
      <c r="O74" s="11"/>
      <c r="P74" s="11"/>
    </row>
    <row r="75" spans="1:16" ht="12.75">
      <c r="A75" s="11"/>
      <c r="B75" s="11"/>
      <c r="C75" s="11"/>
      <c r="D75" s="11"/>
      <c r="E75" s="11"/>
      <c r="F75" s="11"/>
      <c r="G75" s="11"/>
      <c r="H75" s="11"/>
      <c r="I75" s="11"/>
      <c r="J75" s="71"/>
      <c r="K75" s="11"/>
      <c r="L75" s="11"/>
      <c r="M75" s="11"/>
      <c r="N75" s="11"/>
      <c r="O75" s="11"/>
      <c r="P75" s="11"/>
    </row>
    <row r="76" spans="1:16" ht="15">
      <c r="A76" s="92" t="s">
        <v>45</v>
      </c>
      <c r="B76" s="92"/>
      <c r="C76" s="92"/>
      <c r="D76" s="92"/>
      <c r="E76" s="92"/>
      <c r="F76" s="92"/>
      <c r="G76" s="92"/>
      <c r="H76" s="92"/>
      <c r="I76" s="92"/>
      <c r="J76" s="93"/>
      <c r="K76" s="11"/>
      <c r="L76" s="11"/>
      <c r="M76" s="11"/>
      <c r="N76" s="11"/>
      <c r="O76" s="11"/>
      <c r="P76" s="11"/>
    </row>
    <row r="77" spans="1:16" ht="12.75">
      <c r="A77" s="11"/>
      <c r="B77" s="11"/>
      <c r="C77" s="11"/>
      <c r="D77" s="11"/>
      <c r="E77" s="11"/>
      <c r="F77" s="11"/>
      <c r="G77" s="11"/>
      <c r="H77" s="11"/>
      <c r="I77" s="11"/>
      <c r="J77" s="71"/>
      <c r="K77" s="11"/>
      <c r="L77" s="11"/>
      <c r="M77" s="11"/>
      <c r="N77" s="11"/>
      <c r="O77" s="11"/>
      <c r="P77" s="11"/>
    </row>
    <row r="78" spans="1:16" ht="12.75">
      <c r="A78" s="11"/>
      <c r="B78" s="11"/>
      <c r="C78" s="11"/>
      <c r="D78" s="11"/>
      <c r="E78" s="11"/>
      <c r="F78" s="11"/>
      <c r="G78" s="11"/>
      <c r="H78" s="11"/>
      <c r="I78" s="11"/>
      <c r="J78" s="71"/>
      <c r="K78" s="11"/>
      <c r="L78" s="11"/>
      <c r="M78" s="11"/>
      <c r="N78" s="11"/>
      <c r="O78" s="11"/>
      <c r="P78" s="11"/>
    </row>
    <row r="79" spans="1:16" ht="12.75">
      <c r="A79" s="88" t="s">
        <v>7</v>
      </c>
      <c r="B79" s="88" t="s">
        <v>0</v>
      </c>
      <c r="C79" s="90" t="s">
        <v>1</v>
      </c>
      <c r="D79" s="94"/>
      <c r="E79" s="91"/>
      <c r="F79" s="88" t="s">
        <v>19</v>
      </c>
      <c r="G79" s="88" t="s">
        <v>4</v>
      </c>
      <c r="H79" s="88" t="s">
        <v>20</v>
      </c>
      <c r="I79" s="88" t="s">
        <v>6</v>
      </c>
      <c r="J79" s="88" t="s">
        <v>6</v>
      </c>
      <c r="K79" s="11"/>
      <c r="L79" s="11"/>
      <c r="M79" s="11"/>
      <c r="N79" s="11"/>
      <c r="O79" s="11"/>
      <c r="P79" s="11"/>
    </row>
    <row r="80" spans="1:16" ht="52.5">
      <c r="A80" s="89"/>
      <c r="B80" s="89"/>
      <c r="C80" s="2" t="s">
        <v>8</v>
      </c>
      <c r="D80" s="2" t="s">
        <v>9</v>
      </c>
      <c r="E80" s="22" t="s">
        <v>31</v>
      </c>
      <c r="F80" s="89"/>
      <c r="G80" s="89"/>
      <c r="H80" s="89"/>
      <c r="I80" s="89"/>
      <c r="J80" s="89"/>
      <c r="K80" s="11"/>
      <c r="L80" s="11"/>
      <c r="M80" s="11"/>
      <c r="N80" s="11"/>
      <c r="O80" s="11"/>
      <c r="P80" s="11"/>
    </row>
    <row r="81" spans="1:16" ht="12.75">
      <c r="A81" s="1"/>
      <c r="B81" s="1"/>
      <c r="C81" s="14" t="s">
        <v>21</v>
      </c>
      <c r="D81" s="14" t="s">
        <v>21</v>
      </c>
      <c r="E81" s="14" t="s">
        <v>21</v>
      </c>
      <c r="F81" s="14" t="s">
        <v>13</v>
      </c>
      <c r="G81" s="14" t="s">
        <v>21</v>
      </c>
      <c r="H81" s="14" t="s">
        <v>13</v>
      </c>
      <c r="I81" s="14" t="s">
        <v>13</v>
      </c>
      <c r="J81" s="14" t="s">
        <v>21</v>
      </c>
      <c r="K81" s="11"/>
      <c r="L81" s="11"/>
      <c r="M81" s="11"/>
      <c r="N81" s="11"/>
      <c r="O81" s="11"/>
      <c r="P81" s="11"/>
    </row>
    <row r="82" spans="1:16" ht="13.5" thickBot="1">
      <c r="A82" s="4">
        <v>1</v>
      </c>
      <c r="B82" s="5" t="s">
        <v>22</v>
      </c>
      <c r="C82" s="6"/>
      <c r="D82" s="6"/>
      <c r="E82" s="6"/>
      <c r="F82" s="7"/>
      <c r="G82" s="8"/>
      <c r="H82" s="1"/>
      <c r="I82" s="15"/>
      <c r="J82" s="28"/>
      <c r="K82" s="11"/>
      <c r="L82" s="11"/>
      <c r="M82" s="11"/>
      <c r="N82" s="11"/>
      <c r="O82" s="11"/>
      <c r="P82" s="11"/>
    </row>
    <row r="83" spans="1:16" ht="13.5" thickBot="1">
      <c r="A83" s="4"/>
      <c r="B83" s="5" t="s">
        <v>23</v>
      </c>
      <c r="C83" s="6">
        <v>109.419</v>
      </c>
      <c r="D83" s="6">
        <v>53.975</v>
      </c>
      <c r="E83" s="6">
        <f>C83+D83</f>
        <v>163.394</v>
      </c>
      <c r="F83" s="46">
        <v>271759.91</v>
      </c>
      <c r="G83" s="50">
        <v>226.717</v>
      </c>
      <c r="H83" s="50">
        <v>377077.6</v>
      </c>
      <c r="I83" s="51">
        <f>F83-H83</f>
        <v>-105317.69</v>
      </c>
      <c r="J83" s="72">
        <f>E83-G83</f>
        <v>-63.32300000000001</v>
      </c>
      <c r="K83" s="43"/>
      <c r="L83" s="44"/>
      <c r="M83" s="11">
        <v>226.717</v>
      </c>
      <c r="N83" s="11"/>
      <c r="O83" s="11"/>
      <c r="P83" s="11"/>
    </row>
    <row r="84" spans="1:16" ht="12.75">
      <c r="A84" s="3">
        <v>2</v>
      </c>
      <c r="B84" s="5" t="s">
        <v>24</v>
      </c>
      <c r="C84" s="6"/>
      <c r="D84" s="6"/>
      <c r="E84" s="6">
        <v>346.793</v>
      </c>
      <c r="F84" s="6">
        <v>576789.25</v>
      </c>
      <c r="G84" s="1"/>
      <c r="H84" s="1"/>
      <c r="I84" s="53">
        <f>F84-H84</f>
        <v>576789.25</v>
      </c>
      <c r="J84" s="54">
        <f>I84/1663.21</f>
        <v>346.7927982635987</v>
      </c>
      <c r="K84" s="58"/>
      <c r="L84" s="59"/>
      <c r="M84" s="11"/>
      <c r="N84" s="11"/>
      <c r="O84" s="11"/>
      <c r="P84" s="11"/>
    </row>
    <row r="85" spans="1:16" ht="13.5" thickBot="1">
      <c r="A85" s="3"/>
      <c r="B85" s="6"/>
      <c r="C85" s="6"/>
      <c r="D85" s="6"/>
      <c r="E85" s="25"/>
      <c r="F85" s="6"/>
      <c r="G85" s="1"/>
      <c r="H85" s="1"/>
      <c r="I85" s="15"/>
      <c r="J85" s="15"/>
      <c r="K85" s="11"/>
      <c r="L85" s="11"/>
      <c r="M85" s="11"/>
      <c r="N85" s="11"/>
      <c r="O85" s="11"/>
      <c r="P85" s="11"/>
    </row>
    <row r="86" spans="1:16" ht="13.5" thickBot="1">
      <c r="A86" s="3">
        <v>3</v>
      </c>
      <c r="B86" s="5" t="s">
        <v>30</v>
      </c>
      <c r="C86" s="6"/>
      <c r="D86" s="24"/>
      <c r="E86" s="33">
        <v>80</v>
      </c>
      <c r="F86" s="32">
        <v>133056.66</v>
      </c>
      <c r="G86" s="1"/>
      <c r="H86" s="1"/>
      <c r="I86" s="15"/>
      <c r="J86" s="15"/>
      <c r="K86" s="11"/>
      <c r="L86" s="11"/>
      <c r="M86" s="11"/>
      <c r="N86" s="11"/>
      <c r="O86" s="11"/>
      <c r="P86" s="11"/>
    </row>
    <row r="87" spans="1:16" ht="12.75">
      <c r="A87" s="3"/>
      <c r="B87" s="5"/>
      <c r="C87" s="6"/>
      <c r="D87" s="6"/>
      <c r="E87" s="26"/>
      <c r="F87" s="1"/>
      <c r="G87" s="1"/>
      <c r="H87" s="1"/>
      <c r="I87" s="15"/>
      <c r="J87" s="15"/>
      <c r="K87" s="11"/>
      <c r="L87" s="11"/>
      <c r="M87" s="11"/>
      <c r="N87" s="11"/>
      <c r="O87" s="11"/>
      <c r="P87" s="11"/>
    </row>
    <row r="88" spans="1:16" ht="12.75">
      <c r="A88" s="3"/>
      <c r="B88" s="6"/>
      <c r="C88" s="6"/>
      <c r="D88" s="6"/>
      <c r="E88" s="6"/>
      <c r="F88" s="6"/>
      <c r="G88" s="1"/>
      <c r="H88" s="1"/>
      <c r="I88" s="15"/>
      <c r="J88" s="15"/>
      <c r="K88" s="11"/>
      <c r="L88" s="11"/>
      <c r="M88" s="11"/>
      <c r="N88" s="11"/>
      <c r="O88" s="11"/>
      <c r="P88" s="11"/>
    </row>
    <row r="89" spans="1:16" ht="12.75">
      <c r="A89" s="1"/>
      <c r="B89" s="1"/>
      <c r="C89" s="1"/>
      <c r="D89" s="1"/>
      <c r="E89" s="1"/>
      <c r="F89" s="1"/>
      <c r="G89" s="1"/>
      <c r="H89" s="1"/>
      <c r="I89" s="15"/>
      <c r="J89" s="15"/>
      <c r="K89" s="11"/>
      <c r="L89" s="11"/>
      <c r="M89" s="11"/>
      <c r="N89" s="11"/>
      <c r="O89" s="11"/>
      <c r="P89" s="11"/>
    </row>
    <row r="90" spans="1:16" ht="12.75">
      <c r="A90" s="1"/>
      <c r="B90" s="8" t="s">
        <v>18</v>
      </c>
      <c r="C90" s="8">
        <f>C83+C84</f>
        <v>109.419</v>
      </c>
      <c r="D90" s="8">
        <f>D83+D84</f>
        <v>53.975</v>
      </c>
      <c r="E90" s="23">
        <f>E83+E84+E86</f>
        <v>590.187</v>
      </c>
      <c r="F90" s="17">
        <f>F83+F84+F86</f>
        <v>981605.82</v>
      </c>
      <c r="G90" s="8">
        <f>G83+G84</f>
        <v>226.717</v>
      </c>
      <c r="H90" s="10">
        <f>H83+H84</f>
        <v>377077.6</v>
      </c>
      <c r="I90" s="55">
        <f>F90-H90</f>
        <v>604528.22</v>
      </c>
      <c r="J90" s="56">
        <f>E90-G90</f>
        <v>363.47</v>
      </c>
      <c r="K90" s="11"/>
      <c r="L90" s="11"/>
      <c r="M90" s="11"/>
      <c r="N90" s="11"/>
      <c r="O90" s="11"/>
      <c r="P90" s="11"/>
    </row>
    <row r="91" spans="1:16" ht="12.75">
      <c r="A91" s="11"/>
      <c r="B91" s="11"/>
      <c r="C91" s="11"/>
      <c r="D91" s="11"/>
      <c r="E91" s="11"/>
      <c r="F91" s="11"/>
      <c r="G91" s="11"/>
      <c r="H91" s="11"/>
      <c r="I91" s="11"/>
      <c r="J91" s="71"/>
      <c r="K91" s="11"/>
      <c r="L91" s="11"/>
      <c r="M91" s="11"/>
      <c r="N91" s="11"/>
      <c r="O91" s="11"/>
      <c r="P91" s="11"/>
    </row>
    <row r="92" spans="1:16" ht="12.75">
      <c r="A92" s="11"/>
      <c r="B92" s="11"/>
      <c r="C92" s="11"/>
      <c r="D92" s="11"/>
      <c r="E92" s="11"/>
      <c r="F92" s="11"/>
      <c r="G92" s="11"/>
      <c r="H92" s="11"/>
      <c r="I92" s="11"/>
      <c r="J92" s="71"/>
      <c r="K92" s="11"/>
      <c r="L92" s="11"/>
      <c r="M92" s="11"/>
      <c r="N92" s="11"/>
      <c r="O92" s="11"/>
      <c r="P92" s="11"/>
    </row>
    <row r="93" spans="1:16" ht="12.75">
      <c r="A93" s="11"/>
      <c r="B93" s="43" t="s">
        <v>38</v>
      </c>
      <c r="C93" s="43">
        <f aca="true" t="shared" si="3" ref="C93:H93">C74+C90</f>
        <v>464.453</v>
      </c>
      <c r="D93" s="43">
        <f t="shared" si="3"/>
        <v>281.68800000000005</v>
      </c>
      <c r="E93" s="76">
        <f t="shared" si="3"/>
        <v>2860.1059999999998</v>
      </c>
      <c r="F93" s="73">
        <f>F74+F90</f>
        <v>4756955.18</v>
      </c>
      <c r="G93" s="43">
        <f t="shared" si="3"/>
        <v>3431.51</v>
      </c>
      <c r="H93" s="43">
        <f t="shared" si="3"/>
        <v>5707321.88</v>
      </c>
      <c r="I93" s="74">
        <f>F93-H93</f>
        <v>-950366.7000000002</v>
      </c>
      <c r="J93" s="75">
        <f>E93-G93</f>
        <v>-571.4040000000005</v>
      </c>
      <c r="K93" s="11"/>
      <c r="L93" s="11"/>
      <c r="M93" s="11"/>
      <c r="N93" s="11"/>
      <c r="O93" s="11"/>
      <c r="P93" s="11"/>
    </row>
    <row r="94" spans="1:16" ht="12.75">
      <c r="A94" s="11"/>
      <c r="B94" s="11"/>
      <c r="C94" s="11"/>
      <c r="D94" s="11"/>
      <c r="E94" s="11"/>
      <c r="F94" s="11"/>
      <c r="G94" s="11"/>
      <c r="H94" s="11"/>
      <c r="I94" s="11"/>
      <c r="J94" s="71"/>
      <c r="K94" s="11"/>
      <c r="L94" s="11"/>
      <c r="M94" s="11"/>
      <c r="N94" s="11"/>
      <c r="O94" s="11"/>
      <c r="P94" s="11"/>
    </row>
    <row r="95" spans="1:16" ht="15">
      <c r="A95" s="92" t="s">
        <v>46</v>
      </c>
      <c r="B95" s="92"/>
      <c r="C95" s="92"/>
      <c r="D95" s="92"/>
      <c r="E95" s="92"/>
      <c r="F95" s="92"/>
      <c r="G95" s="92"/>
      <c r="H95" s="92"/>
      <c r="I95" s="92"/>
      <c r="J95" s="93"/>
      <c r="K95" s="11"/>
      <c r="L95" s="11"/>
      <c r="M95" s="11"/>
      <c r="N95" s="11"/>
      <c r="O95" s="11"/>
      <c r="P95" s="11"/>
    </row>
    <row r="96" spans="1:16" ht="12.75">
      <c r="A96" s="11"/>
      <c r="B96" s="11"/>
      <c r="C96" s="11"/>
      <c r="D96" s="11"/>
      <c r="E96" s="11"/>
      <c r="F96" s="11"/>
      <c r="G96" s="11"/>
      <c r="H96" s="11"/>
      <c r="I96" s="11"/>
      <c r="J96" s="71"/>
      <c r="K96" s="11"/>
      <c r="L96" s="11"/>
      <c r="M96" s="11"/>
      <c r="N96" s="11"/>
      <c r="O96" s="11"/>
      <c r="P96" s="11"/>
    </row>
    <row r="97" spans="1:16" ht="12.75">
      <c r="A97" s="11"/>
      <c r="B97" s="11"/>
      <c r="C97" s="11"/>
      <c r="D97" s="11"/>
      <c r="E97" s="11"/>
      <c r="F97" s="11"/>
      <c r="G97" s="11"/>
      <c r="H97" s="11"/>
      <c r="I97" s="11"/>
      <c r="J97" s="71"/>
      <c r="K97" s="11"/>
      <c r="L97" s="11"/>
      <c r="M97" s="11"/>
      <c r="N97" s="11"/>
      <c r="O97" s="11"/>
      <c r="P97" s="11"/>
    </row>
    <row r="98" spans="1:16" ht="12.75">
      <c r="A98" s="88" t="s">
        <v>7</v>
      </c>
      <c r="B98" s="88" t="s">
        <v>0</v>
      </c>
      <c r="C98" s="90" t="s">
        <v>1</v>
      </c>
      <c r="D98" s="94"/>
      <c r="E98" s="91"/>
      <c r="F98" s="88" t="s">
        <v>19</v>
      </c>
      <c r="G98" s="88" t="s">
        <v>4</v>
      </c>
      <c r="H98" s="88" t="s">
        <v>20</v>
      </c>
      <c r="I98" s="88" t="s">
        <v>6</v>
      </c>
      <c r="J98" s="88" t="s">
        <v>6</v>
      </c>
      <c r="K98" s="11"/>
      <c r="L98" s="11"/>
      <c r="M98" s="11"/>
      <c r="N98" s="11"/>
      <c r="O98" s="11"/>
      <c r="P98" s="11"/>
    </row>
    <row r="99" spans="1:16" ht="52.5">
      <c r="A99" s="89"/>
      <c r="B99" s="89"/>
      <c r="C99" s="2" t="s">
        <v>8</v>
      </c>
      <c r="D99" s="2" t="s">
        <v>9</v>
      </c>
      <c r="E99" s="22" t="s">
        <v>31</v>
      </c>
      <c r="F99" s="89"/>
      <c r="G99" s="89"/>
      <c r="H99" s="89"/>
      <c r="I99" s="89"/>
      <c r="J99" s="89"/>
      <c r="K99" s="11"/>
      <c r="L99" s="11"/>
      <c r="M99" s="11"/>
      <c r="N99" s="11"/>
      <c r="O99" s="11"/>
      <c r="P99" s="11"/>
    </row>
    <row r="100" spans="1:16" ht="12.75">
      <c r="A100" s="1"/>
      <c r="B100" s="1"/>
      <c r="C100" s="14" t="s">
        <v>21</v>
      </c>
      <c r="D100" s="14" t="s">
        <v>21</v>
      </c>
      <c r="E100" s="14" t="s">
        <v>21</v>
      </c>
      <c r="F100" s="14" t="s">
        <v>13</v>
      </c>
      <c r="G100" s="14" t="s">
        <v>21</v>
      </c>
      <c r="H100" s="14" t="s">
        <v>13</v>
      </c>
      <c r="I100" s="14" t="s">
        <v>13</v>
      </c>
      <c r="J100" s="14" t="s">
        <v>21</v>
      </c>
      <c r="K100" s="11"/>
      <c r="L100" s="11"/>
      <c r="M100" s="11"/>
      <c r="N100" s="11"/>
      <c r="O100" s="11"/>
      <c r="P100" s="11"/>
    </row>
    <row r="101" spans="1:16" ht="13.5" thickBot="1">
      <c r="A101" s="4">
        <v>1</v>
      </c>
      <c r="B101" s="5" t="s">
        <v>22</v>
      </c>
      <c r="C101" s="6"/>
      <c r="D101" s="6"/>
      <c r="E101" s="6"/>
      <c r="F101" s="7"/>
      <c r="G101" s="8"/>
      <c r="H101" s="1"/>
      <c r="I101" s="15"/>
      <c r="J101" s="28"/>
      <c r="K101" s="11"/>
      <c r="L101" s="11"/>
      <c r="M101" s="11"/>
      <c r="N101" s="11"/>
      <c r="O101" s="11"/>
      <c r="P101" s="11"/>
    </row>
    <row r="102" spans="1:16" ht="13.5" thickBot="1">
      <c r="A102" s="4"/>
      <c r="B102" s="5" t="s">
        <v>23</v>
      </c>
      <c r="C102" s="6">
        <v>84.37</v>
      </c>
      <c r="D102" s="46">
        <v>46.8</v>
      </c>
      <c r="E102" s="6">
        <f>C102+D102</f>
        <v>131.17000000000002</v>
      </c>
      <c r="F102" s="46">
        <v>218164.47</v>
      </c>
      <c r="G102" s="50">
        <v>110.002</v>
      </c>
      <c r="H102" s="50">
        <v>182957.04</v>
      </c>
      <c r="I102" s="57">
        <f>F102-H102</f>
        <v>35207.42999999999</v>
      </c>
      <c r="J102" s="78">
        <f>E102-G102</f>
        <v>21.16800000000002</v>
      </c>
      <c r="K102" s="43"/>
      <c r="L102" s="44"/>
      <c r="M102" s="11">
        <v>110.002</v>
      </c>
      <c r="N102" s="11"/>
      <c r="O102" s="11"/>
      <c r="P102" s="11"/>
    </row>
    <row r="103" spans="1:16" ht="12.75">
      <c r="A103" s="3">
        <v>2</v>
      </c>
      <c r="B103" s="5" t="s">
        <v>24</v>
      </c>
      <c r="C103" s="6"/>
      <c r="D103" s="6"/>
      <c r="E103" s="6">
        <v>346.793</v>
      </c>
      <c r="F103" s="6">
        <v>576789.25</v>
      </c>
      <c r="G103" s="1"/>
      <c r="H103" s="1"/>
      <c r="I103" s="53">
        <f>F103-H103</f>
        <v>576789.25</v>
      </c>
      <c r="J103" s="54">
        <f>I103/1663.21</f>
        <v>346.7927982635987</v>
      </c>
      <c r="K103" s="58"/>
      <c r="L103" s="59"/>
      <c r="M103" s="11"/>
      <c r="N103" s="11"/>
      <c r="O103" s="11"/>
      <c r="P103" s="11"/>
    </row>
    <row r="104" spans="1:16" ht="13.5" thickBot="1">
      <c r="A104" s="3"/>
      <c r="B104" s="6"/>
      <c r="C104" s="6"/>
      <c r="D104" s="6"/>
      <c r="E104" s="25"/>
      <c r="F104" s="6"/>
      <c r="G104" s="1"/>
      <c r="H104" s="1"/>
      <c r="I104" s="15"/>
      <c r="J104" s="15"/>
      <c r="K104" s="11"/>
      <c r="L104" s="11"/>
      <c r="M104" s="11"/>
      <c r="N104" s="11"/>
      <c r="O104" s="11"/>
      <c r="P104" s="11"/>
    </row>
    <row r="105" spans="1:16" ht="13.5" thickBot="1">
      <c r="A105" s="3">
        <v>3</v>
      </c>
      <c r="B105" s="5" t="s">
        <v>30</v>
      </c>
      <c r="C105" s="6"/>
      <c r="D105" s="24"/>
      <c r="E105" s="33"/>
      <c r="F105" s="32"/>
      <c r="G105" s="1"/>
      <c r="H105" s="1"/>
      <c r="I105" s="15"/>
      <c r="J105" s="15"/>
      <c r="K105" s="11"/>
      <c r="L105" s="11"/>
      <c r="M105" s="11"/>
      <c r="N105" s="11"/>
      <c r="O105" s="11"/>
      <c r="P105" s="11"/>
    </row>
    <row r="106" spans="1:16" ht="12.75">
      <c r="A106" s="3"/>
      <c r="B106" s="5"/>
      <c r="C106" s="6"/>
      <c r="D106" s="6"/>
      <c r="E106" s="26"/>
      <c r="F106" s="1"/>
      <c r="G106" s="1"/>
      <c r="H106" s="1"/>
      <c r="I106" s="15"/>
      <c r="J106" s="15"/>
      <c r="K106" s="11"/>
      <c r="L106" s="11"/>
      <c r="M106" s="11"/>
      <c r="N106" s="11"/>
      <c r="O106" s="11"/>
      <c r="P106" s="11"/>
    </row>
    <row r="107" spans="1:16" ht="12.75">
      <c r="A107" s="3"/>
      <c r="B107" s="6"/>
      <c r="C107" s="6"/>
      <c r="D107" s="6"/>
      <c r="E107" s="6"/>
      <c r="F107" s="6"/>
      <c r="G107" s="1"/>
      <c r="H107" s="1"/>
      <c r="I107" s="15"/>
      <c r="J107" s="15"/>
      <c r="K107" s="11"/>
      <c r="L107" s="11"/>
      <c r="M107" s="11"/>
      <c r="N107" s="11"/>
      <c r="O107" s="11"/>
      <c r="P107" s="1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5"/>
      <c r="J108" s="15"/>
      <c r="K108" s="11"/>
      <c r="L108" s="11"/>
      <c r="M108" s="11"/>
      <c r="N108" s="11"/>
      <c r="O108" s="11"/>
      <c r="P108" s="11"/>
    </row>
    <row r="109" spans="1:16" ht="12.75">
      <c r="A109" s="1"/>
      <c r="B109" s="8" t="s">
        <v>18</v>
      </c>
      <c r="C109" s="8">
        <f>C102+C103</f>
        <v>84.37</v>
      </c>
      <c r="D109" s="8">
        <f>D102+D103</f>
        <v>46.8</v>
      </c>
      <c r="E109" s="23">
        <f>E102+E103+E105</f>
        <v>477.963</v>
      </c>
      <c r="F109" s="17">
        <f>F102+F103+F105</f>
        <v>794953.72</v>
      </c>
      <c r="G109" s="8">
        <f>G102+G103</f>
        <v>110.002</v>
      </c>
      <c r="H109" s="10">
        <f>H102+H103</f>
        <v>182957.04</v>
      </c>
      <c r="I109" s="55">
        <f>F109-H109</f>
        <v>611996.6799999999</v>
      </c>
      <c r="J109" s="56">
        <f>E109-G109</f>
        <v>367.961</v>
      </c>
      <c r="K109" s="11"/>
      <c r="L109" s="11"/>
      <c r="M109" s="11"/>
      <c r="N109" s="11"/>
      <c r="O109" s="11"/>
      <c r="P109" s="11"/>
    </row>
    <row r="110" spans="1:16" ht="12.75">
      <c r="A110" s="11"/>
      <c r="B110" s="11"/>
      <c r="C110" s="11"/>
      <c r="D110" s="11"/>
      <c r="E110" s="11"/>
      <c r="F110" s="11"/>
      <c r="G110" s="11"/>
      <c r="H110" s="11"/>
      <c r="I110" s="11"/>
      <c r="J110" s="71"/>
      <c r="K110" s="11"/>
      <c r="L110" s="11"/>
      <c r="M110" s="11"/>
      <c r="N110" s="11"/>
      <c r="O110" s="11"/>
      <c r="P110" s="11"/>
    </row>
    <row r="111" spans="1:16" ht="12.75">
      <c r="A111" s="11"/>
      <c r="B111" s="11"/>
      <c r="C111" s="11"/>
      <c r="D111" s="11"/>
      <c r="E111" s="11"/>
      <c r="F111" s="11"/>
      <c r="G111" s="11"/>
      <c r="H111" s="11"/>
      <c r="I111" s="11"/>
      <c r="J111" s="71"/>
      <c r="K111" s="11"/>
      <c r="L111" s="11"/>
      <c r="M111" s="11"/>
      <c r="N111" s="11"/>
      <c r="O111" s="11"/>
      <c r="P111" s="11"/>
    </row>
    <row r="112" spans="1:16" ht="12.75">
      <c r="A112" s="11"/>
      <c r="B112" s="43" t="s">
        <v>38</v>
      </c>
      <c r="C112" s="43">
        <f aca="true" t="shared" si="4" ref="C112:H112">C93+C109</f>
        <v>548.823</v>
      </c>
      <c r="D112" s="43">
        <f t="shared" si="4"/>
        <v>328.48800000000006</v>
      </c>
      <c r="E112" s="76">
        <f t="shared" si="4"/>
        <v>3338.069</v>
      </c>
      <c r="F112" s="73">
        <f>F93+F109</f>
        <v>5551908.899999999</v>
      </c>
      <c r="G112" s="43">
        <f>G93+G109</f>
        <v>3541.512</v>
      </c>
      <c r="H112" s="43">
        <f t="shared" si="4"/>
        <v>5890278.92</v>
      </c>
      <c r="I112" s="74">
        <f>F112-H112</f>
        <v>-338370.0200000005</v>
      </c>
      <c r="J112" s="77">
        <f>E112-G112</f>
        <v>-203.4430000000002</v>
      </c>
      <c r="K112" s="11"/>
      <c r="L112" s="11"/>
      <c r="M112" s="11"/>
      <c r="N112" s="11"/>
      <c r="O112" s="11"/>
      <c r="P112" s="11"/>
    </row>
    <row r="113" spans="1:16" ht="12.75">
      <c r="A113" s="11"/>
      <c r="B113" s="11"/>
      <c r="C113" s="11"/>
      <c r="D113" s="11"/>
      <c r="E113" s="11"/>
      <c r="F113" s="11"/>
      <c r="G113" s="11"/>
      <c r="H113" s="11"/>
      <c r="I113" s="11"/>
      <c r="J113" s="71"/>
      <c r="K113" s="11"/>
      <c r="L113" s="11"/>
      <c r="M113" s="11"/>
      <c r="N113" s="11"/>
      <c r="O113" s="11"/>
      <c r="P113" s="11"/>
    </row>
    <row r="114" spans="1:16" ht="15">
      <c r="A114" s="92" t="s">
        <v>48</v>
      </c>
      <c r="B114" s="92"/>
      <c r="C114" s="92"/>
      <c r="D114" s="92"/>
      <c r="E114" s="92"/>
      <c r="F114" s="92"/>
      <c r="G114" s="92"/>
      <c r="H114" s="92"/>
      <c r="I114" s="92"/>
      <c r="J114" s="93"/>
      <c r="K114" s="11"/>
      <c r="L114" s="11"/>
      <c r="M114" s="11"/>
      <c r="N114" s="11"/>
      <c r="O114" s="11"/>
      <c r="P114" s="11"/>
    </row>
    <row r="115" spans="1:16" ht="12.75">
      <c r="A115" s="11"/>
      <c r="B115" s="11"/>
      <c r="C115" s="11"/>
      <c r="D115" s="11"/>
      <c r="E115" s="11"/>
      <c r="F115" s="11"/>
      <c r="G115" s="11"/>
      <c r="H115" s="11"/>
      <c r="I115" s="11"/>
      <c r="J115" s="71"/>
      <c r="K115" s="11"/>
      <c r="L115" s="11"/>
      <c r="M115" s="11"/>
      <c r="N115" s="11"/>
      <c r="O115" s="11"/>
      <c r="P115" s="11"/>
    </row>
    <row r="116" spans="1:16" ht="12.75">
      <c r="A116" s="11"/>
      <c r="B116" s="11"/>
      <c r="C116" s="11"/>
      <c r="D116" s="11"/>
      <c r="E116" s="11"/>
      <c r="F116" s="11"/>
      <c r="G116" s="11"/>
      <c r="H116" s="11"/>
      <c r="I116" s="11"/>
      <c r="J116" s="71"/>
      <c r="K116" s="11"/>
      <c r="L116" s="11"/>
      <c r="M116" s="11"/>
      <c r="N116" s="11"/>
      <c r="O116" s="11"/>
      <c r="P116" s="11"/>
    </row>
    <row r="117" spans="1:16" ht="12.75">
      <c r="A117" s="88" t="s">
        <v>7</v>
      </c>
      <c r="B117" s="88" t="s">
        <v>0</v>
      </c>
      <c r="C117" s="90" t="s">
        <v>1</v>
      </c>
      <c r="D117" s="94"/>
      <c r="E117" s="91"/>
      <c r="F117" s="88" t="s">
        <v>19</v>
      </c>
      <c r="G117" s="88" t="s">
        <v>4</v>
      </c>
      <c r="H117" s="88" t="s">
        <v>20</v>
      </c>
      <c r="I117" s="88" t="s">
        <v>6</v>
      </c>
      <c r="J117" s="88" t="s">
        <v>6</v>
      </c>
      <c r="K117" s="11"/>
      <c r="L117" s="11"/>
      <c r="M117" s="11"/>
      <c r="N117" s="11"/>
      <c r="O117" s="11"/>
      <c r="P117" s="11"/>
    </row>
    <row r="118" spans="1:16" ht="52.5">
      <c r="A118" s="89"/>
      <c r="B118" s="89"/>
      <c r="C118" s="2" t="s">
        <v>8</v>
      </c>
      <c r="D118" s="2" t="s">
        <v>9</v>
      </c>
      <c r="E118" s="22" t="s">
        <v>31</v>
      </c>
      <c r="F118" s="89"/>
      <c r="G118" s="89"/>
      <c r="H118" s="89"/>
      <c r="I118" s="89"/>
      <c r="J118" s="89"/>
      <c r="K118" s="11"/>
      <c r="L118" s="11"/>
      <c r="M118" s="11"/>
      <c r="N118" s="11"/>
      <c r="O118" s="11"/>
      <c r="P118" s="11"/>
    </row>
    <row r="119" spans="1:16" ht="12.75">
      <c r="A119" s="1"/>
      <c r="B119" s="1"/>
      <c r="C119" s="14" t="s">
        <v>21</v>
      </c>
      <c r="D119" s="14" t="s">
        <v>21</v>
      </c>
      <c r="E119" s="14" t="s">
        <v>21</v>
      </c>
      <c r="F119" s="14" t="s">
        <v>13</v>
      </c>
      <c r="G119" s="14" t="s">
        <v>21</v>
      </c>
      <c r="H119" s="14" t="s">
        <v>13</v>
      </c>
      <c r="I119" s="14" t="s">
        <v>13</v>
      </c>
      <c r="J119" s="14" t="s">
        <v>21</v>
      </c>
      <c r="K119" s="11"/>
      <c r="L119" s="11"/>
      <c r="M119" s="11"/>
      <c r="N119" s="11"/>
      <c r="O119" s="11"/>
      <c r="P119" s="11"/>
    </row>
    <row r="120" spans="1:16" ht="13.5" thickBot="1">
      <c r="A120" s="4">
        <v>1</v>
      </c>
      <c r="B120" s="5" t="s">
        <v>22</v>
      </c>
      <c r="C120" s="6"/>
      <c r="D120" s="6"/>
      <c r="E120" s="6"/>
      <c r="F120" s="7"/>
      <c r="G120" s="8"/>
      <c r="H120" s="1"/>
      <c r="I120" s="15"/>
      <c r="J120" s="28"/>
      <c r="K120" s="11"/>
      <c r="L120" s="11"/>
      <c r="M120" s="11"/>
      <c r="N120" s="11"/>
      <c r="O120" s="11"/>
      <c r="P120" s="11"/>
    </row>
    <row r="121" spans="1:16" ht="13.5" thickBot="1">
      <c r="A121" s="4"/>
      <c r="B121" s="5" t="s">
        <v>23</v>
      </c>
      <c r="C121" s="6">
        <v>77.418</v>
      </c>
      <c r="D121" s="46">
        <v>45.623</v>
      </c>
      <c r="E121" s="6">
        <f>C121+D121</f>
        <v>123.041</v>
      </c>
      <c r="F121" s="46">
        <v>224970.52</v>
      </c>
      <c r="G121" s="60">
        <v>190.489</v>
      </c>
      <c r="H121" s="50">
        <v>348291.58</v>
      </c>
      <c r="I121" s="51">
        <f>F121-H121</f>
        <v>-123321.06000000003</v>
      </c>
      <c r="J121" s="79">
        <f>E121-G121</f>
        <v>-67.44800000000001</v>
      </c>
      <c r="K121" s="43"/>
      <c r="L121" s="44"/>
      <c r="M121" s="11">
        <v>190.489</v>
      </c>
      <c r="N121" s="11"/>
      <c r="O121" s="11"/>
      <c r="P121" s="11"/>
    </row>
    <row r="122" spans="1:16" ht="12.75">
      <c r="A122" s="3">
        <v>2</v>
      </c>
      <c r="B122" s="5" t="s">
        <v>24</v>
      </c>
      <c r="C122" s="6"/>
      <c r="D122" s="6"/>
      <c r="E122" s="6">
        <v>346.793</v>
      </c>
      <c r="F122" s="6">
        <v>634079.41</v>
      </c>
      <c r="G122" s="1"/>
      <c r="H122" s="1"/>
      <c r="I122" s="53">
        <f>F122-H122</f>
        <v>634079.41</v>
      </c>
      <c r="J122" s="54">
        <f>I122/1663.21</f>
        <v>381.2383343053493</v>
      </c>
      <c r="K122" s="58"/>
      <c r="L122" s="59"/>
      <c r="M122" s="11"/>
      <c r="N122" s="11"/>
      <c r="O122" s="11"/>
      <c r="P122" s="11"/>
    </row>
    <row r="123" spans="1:16" ht="13.5" thickBot="1">
      <c r="A123" s="3"/>
      <c r="B123" s="6"/>
      <c r="C123" s="6"/>
      <c r="D123" s="6"/>
      <c r="E123" s="25"/>
      <c r="F123" s="6"/>
      <c r="G123" s="1"/>
      <c r="H123" s="1"/>
      <c r="I123" s="15"/>
      <c r="J123" s="15"/>
      <c r="K123" s="11"/>
      <c r="L123" s="11"/>
      <c r="M123" s="11"/>
      <c r="N123" s="11"/>
      <c r="O123" s="11"/>
      <c r="P123" s="11"/>
    </row>
    <row r="124" spans="1:16" ht="13.5" thickBot="1">
      <c r="A124" s="3">
        <v>3</v>
      </c>
      <c r="B124" s="5" t="s">
        <v>30</v>
      </c>
      <c r="C124" s="6"/>
      <c r="D124" s="24"/>
      <c r="E124" s="33">
        <v>80</v>
      </c>
      <c r="F124" s="32">
        <v>146273.07</v>
      </c>
      <c r="G124" s="1"/>
      <c r="H124" s="1"/>
      <c r="I124" s="15"/>
      <c r="J124" s="15"/>
      <c r="K124" s="11"/>
      <c r="L124" s="11"/>
      <c r="M124" s="11"/>
      <c r="N124" s="11"/>
      <c r="O124" s="11"/>
      <c r="P124" s="11"/>
    </row>
    <row r="125" spans="1:16" ht="12.75">
      <c r="A125" s="3"/>
      <c r="B125" s="5"/>
      <c r="C125" s="6"/>
      <c r="D125" s="6"/>
      <c r="E125" s="26"/>
      <c r="F125" s="1"/>
      <c r="G125" s="1"/>
      <c r="H125" s="1"/>
      <c r="I125" s="15"/>
      <c r="J125" s="15"/>
      <c r="K125" s="11"/>
      <c r="L125" s="11"/>
      <c r="M125" s="11"/>
      <c r="N125" s="11"/>
      <c r="O125" s="11"/>
      <c r="P125" s="11"/>
    </row>
    <row r="126" spans="1:16" ht="12.75">
      <c r="A126" s="3"/>
      <c r="B126" s="6"/>
      <c r="C126" s="6"/>
      <c r="D126" s="6"/>
      <c r="E126" s="6"/>
      <c r="F126" s="6"/>
      <c r="G126" s="1"/>
      <c r="H126" s="1"/>
      <c r="I126" s="15"/>
      <c r="J126" s="15"/>
      <c r="K126" s="11"/>
      <c r="L126" s="11"/>
      <c r="M126" s="11"/>
      <c r="N126" s="11"/>
      <c r="O126" s="11"/>
      <c r="P126" s="1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5"/>
      <c r="J127" s="15"/>
      <c r="K127" s="11"/>
      <c r="L127" s="11"/>
      <c r="M127" s="11"/>
      <c r="N127" s="11"/>
      <c r="O127" s="11"/>
      <c r="P127" s="11"/>
    </row>
    <row r="128" spans="1:16" ht="12.75">
      <c r="A128" s="1"/>
      <c r="B128" s="8" t="s">
        <v>18</v>
      </c>
      <c r="C128" s="8">
        <f>C121+C122</f>
        <v>77.418</v>
      </c>
      <c r="D128" s="8">
        <f>D121+D122</f>
        <v>45.623</v>
      </c>
      <c r="E128" s="23">
        <f>E121+E122+E124</f>
        <v>549.8340000000001</v>
      </c>
      <c r="F128" s="17">
        <f>F121+F122+F124</f>
        <v>1005323</v>
      </c>
      <c r="G128" s="8">
        <f>G121+G122</f>
        <v>190.489</v>
      </c>
      <c r="H128" s="10">
        <f>H121+H122</f>
        <v>348291.58</v>
      </c>
      <c r="I128" s="55">
        <f>F128-H128</f>
        <v>657031.4199999999</v>
      </c>
      <c r="J128" s="56">
        <f>E128-G128</f>
        <v>359.345</v>
      </c>
      <c r="K128" s="11"/>
      <c r="L128" s="11"/>
      <c r="M128" s="11"/>
      <c r="N128" s="11"/>
      <c r="O128" s="11"/>
      <c r="P128" s="11"/>
    </row>
    <row r="129" spans="1:16" ht="12.75">
      <c r="A129" s="11"/>
      <c r="B129" s="11"/>
      <c r="C129" s="11"/>
      <c r="D129" s="11"/>
      <c r="E129" s="11"/>
      <c r="F129" s="11"/>
      <c r="G129" s="11"/>
      <c r="H129" s="11"/>
      <c r="I129" s="11"/>
      <c r="J129" s="71"/>
      <c r="K129" s="11"/>
      <c r="L129" s="11"/>
      <c r="M129" s="11"/>
      <c r="N129" s="11"/>
      <c r="O129" s="11"/>
      <c r="P129" s="11"/>
    </row>
    <row r="130" spans="1:16" ht="12.75">
      <c r="A130" s="11"/>
      <c r="B130" s="11"/>
      <c r="C130" s="11"/>
      <c r="D130" s="11"/>
      <c r="E130" s="11"/>
      <c r="F130" s="11"/>
      <c r="G130" s="11"/>
      <c r="H130" s="11"/>
      <c r="I130" s="11"/>
      <c r="J130" s="71"/>
      <c r="K130" s="11"/>
      <c r="L130" s="11"/>
      <c r="M130" s="11"/>
      <c r="N130" s="11"/>
      <c r="O130" s="11"/>
      <c r="P130" s="11"/>
    </row>
    <row r="131" spans="1:16" ht="12.75">
      <c r="A131" s="11"/>
      <c r="B131" s="43" t="s">
        <v>38</v>
      </c>
      <c r="C131" s="43">
        <f aca="true" t="shared" si="5" ref="C131:H131">C112+C128</f>
        <v>626.241</v>
      </c>
      <c r="D131" s="43">
        <f t="shared" si="5"/>
        <v>374.11100000000005</v>
      </c>
      <c r="E131" s="76">
        <f t="shared" si="5"/>
        <v>3887.9030000000002</v>
      </c>
      <c r="F131" s="73">
        <f>F112+F128</f>
        <v>6557231.899999999</v>
      </c>
      <c r="G131" s="43">
        <f t="shared" si="5"/>
        <v>3732.001</v>
      </c>
      <c r="H131" s="43">
        <f t="shared" si="5"/>
        <v>6238570.5</v>
      </c>
      <c r="I131" s="80">
        <f>F131-H131</f>
        <v>318661.39999999944</v>
      </c>
      <c r="J131" s="81">
        <f>E131-G131</f>
        <v>155.90200000000004</v>
      </c>
      <c r="K131" s="11"/>
      <c r="L131" s="11"/>
      <c r="M131" s="11"/>
      <c r="N131" s="11"/>
      <c r="O131" s="11"/>
      <c r="P131" s="11"/>
    </row>
    <row r="132" spans="1:16" ht="12.75">
      <c r="A132" s="11"/>
      <c r="B132" s="11"/>
      <c r="C132" s="11"/>
      <c r="D132" s="11"/>
      <c r="E132" s="11"/>
      <c r="F132" s="11"/>
      <c r="G132" s="11"/>
      <c r="H132" s="11"/>
      <c r="I132" s="11"/>
      <c r="J132" s="71"/>
      <c r="K132" s="11"/>
      <c r="L132" s="11"/>
      <c r="M132" s="11"/>
      <c r="N132" s="11"/>
      <c r="O132" s="11"/>
      <c r="P132" s="11"/>
    </row>
    <row r="133" spans="1:16" ht="15">
      <c r="A133" s="92" t="s">
        <v>55</v>
      </c>
      <c r="B133" s="92"/>
      <c r="C133" s="92"/>
      <c r="D133" s="92"/>
      <c r="E133" s="92"/>
      <c r="F133" s="92"/>
      <c r="G133" s="92"/>
      <c r="H133" s="92"/>
      <c r="I133" s="92"/>
      <c r="J133" s="93"/>
      <c r="K133" s="11"/>
      <c r="L133" s="11"/>
      <c r="M133" s="11"/>
      <c r="N133" s="11"/>
      <c r="O133" s="11"/>
      <c r="P133" s="11"/>
    </row>
    <row r="134" spans="1:16" ht="12.75">
      <c r="A134" s="11"/>
      <c r="B134" s="11"/>
      <c r="C134" s="11"/>
      <c r="D134" s="11"/>
      <c r="E134" s="11"/>
      <c r="F134" s="11"/>
      <c r="G134" s="11"/>
      <c r="H134" s="11"/>
      <c r="I134" s="11"/>
      <c r="J134" s="71"/>
      <c r="K134" s="11"/>
      <c r="L134" s="11"/>
      <c r="M134" s="11"/>
      <c r="N134" s="11"/>
      <c r="O134" s="11"/>
      <c r="P134" s="11"/>
    </row>
    <row r="135" spans="1:16" ht="12.75">
      <c r="A135" s="11"/>
      <c r="B135" s="11"/>
      <c r="C135" s="11"/>
      <c r="D135" s="11"/>
      <c r="E135" s="11"/>
      <c r="F135" s="11"/>
      <c r="G135" s="11"/>
      <c r="H135" s="11"/>
      <c r="I135" s="11"/>
      <c r="J135" s="71"/>
      <c r="K135" s="11"/>
      <c r="L135" s="11"/>
      <c r="M135" s="11"/>
      <c r="N135" s="11"/>
      <c r="O135" s="11"/>
      <c r="P135" s="11"/>
    </row>
    <row r="136" spans="1:16" ht="12.75">
      <c r="A136" s="88" t="s">
        <v>7</v>
      </c>
      <c r="B136" s="88" t="s">
        <v>0</v>
      </c>
      <c r="C136" s="90" t="s">
        <v>1</v>
      </c>
      <c r="D136" s="94"/>
      <c r="E136" s="91"/>
      <c r="F136" s="88" t="s">
        <v>19</v>
      </c>
      <c r="G136" s="88" t="s">
        <v>4</v>
      </c>
      <c r="H136" s="88" t="s">
        <v>20</v>
      </c>
      <c r="I136" s="88" t="s">
        <v>6</v>
      </c>
      <c r="J136" s="88" t="s">
        <v>6</v>
      </c>
      <c r="K136" s="11"/>
      <c r="L136" s="11"/>
      <c r="M136" s="11"/>
      <c r="N136" s="11"/>
      <c r="O136" s="11"/>
      <c r="P136" s="11"/>
    </row>
    <row r="137" spans="1:16" ht="52.5">
      <c r="A137" s="89"/>
      <c r="B137" s="89"/>
      <c r="C137" s="2" t="s">
        <v>8</v>
      </c>
      <c r="D137" s="2" t="s">
        <v>9</v>
      </c>
      <c r="E137" s="22" t="s">
        <v>31</v>
      </c>
      <c r="F137" s="89"/>
      <c r="G137" s="89"/>
      <c r="H137" s="89"/>
      <c r="I137" s="89"/>
      <c r="J137" s="89"/>
      <c r="K137" s="11"/>
      <c r="L137" s="11"/>
      <c r="M137" s="11"/>
      <c r="N137" s="11"/>
      <c r="O137" s="11"/>
      <c r="P137" s="11"/>
    </row>
    <row r="138" spans="1:16" ht="12.75">
      <c r="A138" s="1"/>
      <c r="B138" s="1"/>
      <c r="C138" s="14" t="s">
        <v>21</v>
      </c>
      <c r="D138" s="14" t="s">
        <v>21</v>
      </c>
      <c r="E138" s="14" t="s">
        <v>21</v>
      </c>
      <c r="F138" s="14" t="s">
        <v>13</v>
      </c>
      <c r="G138" s="14" t="s">
        <v>21</v>
      </c>
      <c r="H138" s="14" t="s">
        <v>13</v>
      </c>
      <c r="I138" s="14" t="s">
        <v>13</v>
      </c>
      <c r="J138" s="14" t="s">
        <v>21</v>
      </c>
      <c r="K138" s="11"/>
      <c r="L138" s="11"/>
      <c r="M138" s="11"/>
      <c r="N138" s="11"/>
      <c r="O138" s="11"/>
      <c r="P138" s="11"/>
    </row>
    <row r="139" spans="1:16" ht="13.5" thickBot="1">
      <c r="A139" s="4">
        <v>1</v>
      </c>
      <c r="B139" s="5" t="s">
        <v>22</v>
      </c>
      <c r="C139" s="6"/>
      <c r="D139" s="6"/>
      <c r="E139" s="6"/>
      <c r="F139" s="7"/>
      <c r="G139" s="8"/>
      <c r="H139" s="1"/>
      <c r="I139" s="15"/>
      <c r="J139" s="28"/>
      <c r="K139" s="11"/>
      <c r="L139" s="11"/>
      <c r="M139" s="11"/>
      <c r="N139" s="11"/>
      <c r="O139" s="11"/>
      <c r="P139" s="11"/>
    </row>
    <row r="140" spans="1:16" ht="13.5" thickBot="1">
      <c r="A140" s="4"/>
      <c r="B140" s="5" t="s">
        <v>23</v>
      </c>
      <c r="C140" s="6">
        <v>64.848</v>
      </c>
      <c r="D140" s="46">
        <v>41.97</v>
      </c>
      <c r="E140" s="6">
        <f>C140+D140</f>
        <v>106.818</v>
      </c>
      <c r="F140" s="46">
        <v>195307.97</v>
      </c>
      <c r="G140" s="60">
        <v>195.374</v>
      </c>
      <c r="H140" s="50">
        <v>357223.08</v>
      </c>
      <c r="I140" s="51">
        <f>F140-H140</f>
        <v>-161915.11000000002</v>
      </c>
      <c r="J140" s="79">
        <f>E140-G140</f>
        <v>-88.556</v>
      </c>
      <c r="K140" s="43"/>
      <c r="L140" s="44"/>
      <c r="M140" s="11">
        <v>195.374</v>
      </c>
      <c r="N140" s="11"/>
      <c r="O140" s="11"/>
      <c r="P140" s="11"/>
    </row>
    <row r="141" spans="1:16" ht="12.75">
      <c r="A141" s="4"/>
      <c r="B141" s="5"/>
      <c r="C141" s="6"/>
      <c r="D141" s="6"/>
      <c r="E141" s="6"/>
      <c r="F141" s="7"/>
      <c r="G141" s="8"/>
      <c r="H141" s="1"/>
      <c r="I141" s="15"/>
      <c r="J141" s="28"/>
      <c r="K141" s="11"/>
      <c r="L141" s="11"/>
      <c r="M141" s="11"/>
      <c r="N141" s="11"/>
      <c r="O141" s="11"/>
      <c r="P141" s="11"/>
    </row>
    <row r="142" spans="1:16" ht="12.75">
      <c r="A142" s="3">
        <v>1</v>
      </c>
      <c r="B142" s="5" t="s">
        <v>52</v>
      </c>
      <c r="C142" s="6"/>
      <c r="D142" s="6">
        <v>345.258</v>
      </c>
      <c r="E142" s="6">
        <f>D142</f>
        <v>345.258</v>
      </c>
      <c r="F142" s="6">
        <v>631274.63</v>
      </c>
      <c r="G142" s="1"/>
      <c r="H142" s="1"/>
      <c r="I142" s="53">
        <f>F142-H142</f>
        <v>631274.63</v>
      </c>
      <c r="J142" s="54">
        <f>I142/1663.21</f>
        <v>379.5519687832565</v>
      </c>
      <c r="K142" s="58"/>
      <c r="L142" s="59"/>
      <c r="M142" s="11"/>
      <c r="N142" s="11"/>
      <c r="O142" s="11"/>
      <c r="P142" s="11"/>
    </row>
    <row r="143" spans="1:16" ht="12.75">
      <c r="A143" s="3"/>
      <c r="B143" s="6"/>
      <c r="C143" s="6"/>
      <c r="D143" s="6"/>
      <c r="E143" s="25"/>
      <c r="F143" s="6"/>
      <c r="G143" s="1"/>
      <c r="H143" s="1"/>
      <c r="I143" s="15"/>
      <c r="J143" s="15"/>
      <c r="K143" s="11"/>
      <c r="L143" s="11"/>
      <c r="M143" s="11"/>
      <c r="N143" s="11"/>
      <c r="O143" s="11"/>
      <c r="P143" s="11"/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15"/>
      <c r="J144" s="15"/>
      <c r="K144" s="11"/>
      <c r="L144" s="11"/>
      <c r="M144" s="11"/>
      <c r="N144" s="11"/>
      <c r="O144" s="11"/>
      <c r="P144" s="11"/>
    </row>
    <row r="145" spans="1:16" ht="12.75">
      <c r="A145" s="1"/>
      <c r="B145" s="8" t="s">
        <v>18</v>
      </c>
      <c r="C145" s="8"/>
      <c r="D145" s="17"/>
      <c r="E145" s="23">
        <f>E142+E140</f>
        <v>452.07599999999996</v>
      </c>
      <c r="F145" s="17">
        <f>F142+F140</f>
        <v>826582.6</v>
      </c>
      <c r="G145" s="8">
        <f>G140+G142</f>
        <v>195.374</v>
      </c>
      <c r="H145" s="10">
        <f>H140+H142</f>
        <v>357223.08</v>
      </c>
      <c r="I145" s="55">
        <f>F145-H145</f>
        <v>469359.51999999996</v>
      </c>
      <c r="J145" s="56">
        <f>E145-G145</f>
        <v>256.702</v>
      </c>
      <c r="K145" s="11"/>
      <c r="L145" s="11"/>
      <c r="M145" s="11"/>
      <c r="N145" s="11"/>
      <c r="O145" s="11"/>
      <c r="P145" s="11"/>
    </row>
    <row r="146" spans="1:16" ht="12.75">
      <c r="A146" s="11"/>
      <c r="B146" s="11"/>
      <c r="C146" s="11"/>
      <c r="D146" s="11"/>
      <c r="E146" s="11"/>
      <c r="F146" s="11"/>
      <c r="G146" s="11"/>
      <c r="H146" s="11"/>
      <c r="I146" s="11"/>
      <c r="J146" s="71"/>
      <c r="K146" s="11"/>
      <c r="L146" s="11"/>
      <c r="M146" s="11"/>
      <c r="N146" s="11"/>
      <c r="O146" s="11"/>
      <c r="P146" s="11"/>
    </row>
    <row r="147" spans="1:16" ht="12.75">
      <c r="A147" s="11"/>
      <c r="B147" s="11"/>
      <c r="C147" s="11"/>
      <c r="D147" s="11"/>
      <c r="E147" s="11"/>
      <c r="F147" s="11"/>
      <c r="G147" s="11"/>
      <c r="H147" s="11"/>
      <c r="I147" s="11"/>
      <c r="J147" s="71"/>
      <c r="K147" s="11"/>
      <c r="L147" s="11"/>
      <c r="M147" s="11"/>
      <c r="N147" s="11"/>
      <c r="O147" s="11"/>
      <c r="P147" s="11"/>
    </row>
    <row r="148" spans="1:16" ht="12.75">
      <c r="A148" s="11"/>
      <c r="B148" s="43" t="s">
        <v>38</v>
      </c>
      <c r="C148" s="43">
        <f aca="true" t="shared" si="6" ref="C148:H148">C131+C145</f>
        <v>626.241</v>
      </c>
      <c r="D148" s="43">
        <f t="shared" si="6"/>
        <v>374.11100000000005</v>
      </c>
      <c r="E148" s="76">
        <f t="shared" si="6"/>
        <v>4339.979</v>
      </c>
      <c r="F148" s="73">
        <f>F131+F145</f>
        <v>7383814.499999999</v>
      </c>
      <c r="G148" s="43">
        <f t="shared" si="6"/>
        <v>3927.375</v>
      </c>
      <c r="H148" s="43">
        <f t="shared" si="6"/>
        <v>6595793.58</v>
      </c>
      <c r="I148" s="80">
        <f>F148-H148</f>
        <v>788020.919999999</v>
      </c>
      <c r="J148" s="81">
        <f>E148-G148</f>
        <v>412.60400000000027</v>
      </c>
      <c r="K148" s="11"/>
      <c r="L148" s="11"/>
      <c r="M148" s="11"/>
      <c r="N148" s="11"/>
      <c r="O148" s="11"/>
      <c r="P148" s="11"/>
    </row>
    <row r="149" spans="1:16" ht="12.75">
      <c r="A149" s="11"/>
      <c r="B149" s="11"/>
      <c r="C149" s="11"/>
      <c r="D149" s="11"/>
      <c r="E149" s="11"/>
      <c r="F149" s="11"/>
      <c r="G149" s="11"/>
      <c r="H149" s="11"/>
      <c r="I149" s="11"/>
      <c r="J149" s="71"/>
      <c r="K149" s="11"/>
      <c r="L149" s="11"/>
      <c r="M149" s="11"/>
      <c r="N149" s="11"/>
      <c r="O149" s="11"/>
      <c r="P149" s="11"/>
    </row>
    <row r="150" spans="1:16" ht="15">
      <c r="A150" s="92" t="s">
        <v>61</v>
      </c>
      <c r="B150" s="92"/>
      <c r="C150" s="92"/>
      <c r="D150" s="92"/>
      <c r="E150" s="92"/>
      <c r="F150" s="92"/>
      <c r="G150" s="92"/>
      <c r="H150" s="92"/>
      <c r="I150" s="92"/>
      <c r="J150" s="93"/>
      <c r="K150" s="11"/>
      <c r="L150" s="11"/>
      <c r="M150" s="11"/>
      <c r="N150" s="11"/>
      <c r="O150" s="11"/>
      <c r="P150" s="11"/>
    </row>
    <row r="151" spans="1:16" ht="12.75">
      <c r="A151" s="11"/>
      <c r="B151" s="11"/>
      <c r="C151" s="11"/>
      <c r="D151" s="11"/>
      <c r="E151" s="11"/>
      <c r="F151" s="11"/>
      <c r="G151" s="11"/>
      <c r="H151" s="11"/>
      <c r="I151" s="11"/>
      <c r="J151" s="71"/>
      <c r="K151" s="11"/>
      <c r="L151" s="11"/>
      <c r="M151" s="11"/>
      <c r="N151" s="11"/>
      <c r="O151" s="11"/>
      <c r="P151" s="11"/>
    </row>
    <row r="152" spans="1:16" ht="12.75">
      <c r="A152" s="11"/>
      <c r="B152" s="11"/>
      <c r="C152" s="11"/>
      <c r="D152" s="11"/>
      <c r="E152" s="11"/>
      <c r="F152" s="11"/>
      <c r="G152" s="11"/>
      <c r="H152" s="11"/>
      <c r="I152" s="11"/>
      <c r="J152" s="71"/>
      <c r="K152" s="11"/>
      <c r="L152" s="11"/>
      <c r="M152" s="11"/>
      <c r="N152" s="11"/>
      <c r="O152" s="11"/>
      <c r="P152" s="11"/>
    </row>
    <row r="153" spans="1:16" ht="12.75">
      <c r="A153" s="88" t="s">
        <v>7</v>
      </c>
      <c r="B153" s="88" t="s">
        <v>0</v>
      </c>
      <c r="C153" s="90" t="s">
        <v>1</v>
      </c>
      <c r="D153" s="94"/>
      <c r="E153" s="91"/>
      <c r="F153" s="88" t="s">
        <v>19</v>
      </c>
      <c r="G153" s="88" t="s">
        <v>4</v>
      </c>
      <c r="H153" s="88" t="s">
        <v>20</v>
      </c>
      <c r="I153" s="88" t="s">
        <v>6</v>
      </c>
      <c r="J153" s="88" t="s">
        <v>6</v>
      </c>
      <c r="K153" s="11"/>
      <c r="L153" s="11"/>
      <c r="M153" s="11"/>
      <c r="N153" s="11"/>
      <c r="O153" s="11"/>
      <c r="P153" s="11"/>
    </row>
    <row r="154" spans="1:16" ht="52.5">
      <c r="A154" s="89"/>
      <c r="B154" s="89"/>
      <c r="C154" s="2" t="s">
        <v>8</v>
      </c>
      <c r="D154" s="2" t="s">
        <v>9</v>
      </c>
      <c r="E154" s="22" t="s">
        <v>31</v>
      </c>
      <c r="F154" s="89"/>
      <c r="G154" s="89"/>
      <c r="H154" s="89"/>
      <c r="I154" s="89"/>
      <c r="J154" s="89"/>
      <c r="K154" s="11"/>
      <c r="L154" s="11"/>
      <c r="M154" s="11"/>
      <c r="N154" s="11"/>
      <c r="O154" s="11"/>
      <c r="P154" s="11"/>
    </row>
    <row r="155" spans="1:16" ht="12.75">
      <c r="A155" s="1"/>
      <c r="B155" s="1"/>
      <c r="C155" s="14" t="s">
        <v>21</v>
      </c>
      <c r="D155" s="14" t="s">
        <v>21</v>
      </c>
      <c r="E155" s="14" t="s">
        <v>21</v>
      </c>
      <c r="F155" s="14" t="s">
        <v>13</v>
      </c>
      <c r="G155" s="14" t="s">
        <v>21</v>
      </c>
      <c r="H155" s="14" t="s">
        <v>13</v>
      </c>
      <c r="I155" s="14" t="s">
        <v>13</v>
      </c>
      <c r="J155" s="14" t="s">
        <v>21</v>
      </c>
      <c r="K155" s="11"/>
      <c r="L155" s="11"/>
      <c r="M155" s="11"/>
      <c r="N155" s="11"/>
      <c r="O155" s="11"/>
      <c r="P155" s="11"/>
    </row>
    <row r="156" spans="1:16" ht="13.5" thickBot="1">
      <c r="A156" s="4"/>
      <c r="B156" s="5"/>
      <c r="C156" s="6"/>
      <c r="D156" s="6"/>
      <c r="E156" s="6"/>
      <c r="F156" s="7"/>
      <c r="G156" s="8"/>
      <c r="H156" s="1"/>
      <c r="I156" s="15"/>
      <c r="J156" s="28"/>
      <c r="K156" s="11"/>
      <c r="L156" s="11"/>
      <c r="M156" s="11"/>
      <c r="N156" s="11"/>
      <c r="O156" s="11"/>
      <c r="P156" s="11"/>
    </row>
    <row r="157" spans="1:16" ht="13.5" thickBot="1">
      <c r="A157" s="4"/>
      <c r="B157" s="5"/>
      <c r="C157" s="6"/>
      <c r="D157" s="46"/>
      <c r="E157" s="6">
        <f>C157+D157</f>
        <v>0</v>
      </c>
      <c r="F157" s="46"/>
      <c r="G157" s="60"/>
      <c r="H157" s="50"/>
      <c r="I157" s="51"/>
      <c r="J157" s="79"/>
      <c r="K157" s="11"/>
      <c r="L157" s="11"/>
      <c r="M157" s="11"/>
      <c r="N157" s="11"/>
      <c r="O157" s="11"/>
      <c r="P157" s="11"/>
    </row>
    <row r="158" spans="1:16" ht="12.75">
      <c r="A158" s="4"/>
      <c r="B158" s="5"/>
      <c r="C158" s="6"/>
      <c r="D158" s="6"/>
      <c r="E158" s="6"/>
      <c r="F158" s="7"/>
      <c r="G158" s="8"/>
      <c r="H158" s="1"/>
      <c r="I158" s="15"/>
      <c r="J158" s="28"/>
      <c r="K158" s="11"/>
      <c r="L158" s="11"/>
      <c r="M158" s="11"/>
      <c r="N158" s="11"/>
      <c r="O158" s="11"/>
      <c r="P158" s="11"/>
    </row>
    <row r="159" spans="1:16" ht="12.75">
      <c r="A159" s="3">
        <v>1</v>
      </c>
      <c r="B159" s="5" t="s">
        <v>52</v>
      </c>
      <c r="C159" s="6"/>
      <c r="D159" s="6">
        <v>345.258</v>
      </c>
      <c r="E159" s="6">
        <f>D159</f>
        <v>345.258</v>
      </c>
      <c r="F159" s="6">
        <v>631274.63</v>
      </c>
      <c r="G159" s="1">
        <v>34.455</v>
      </c>
      <c r="H159" s="1">
        <v>62996.97</v>
      </c>
      <c r="I159" s="53">
        <f>F159-H159</f>
        <v>568277.66</v>
      </c>
      <c r="J159" s="54">
        <f>I159/1663.21</f>
        <v>341.6752304279075</v>
      </c>
      <c r="K159" s="58"/>
      <c r="L159" s="59">
        <v>34.455</v>
      </c>
      <c r="M159" s="11"/>
      <c r="N159" s="11"/>
      <c r="O159" s="11"/>
      <c r="P159" s="11"/>
    </row>
    <row r="160" spans="1:16" ht="12.75">
      <c r="A160" s="3"/>
      <c r="B160" s="6"/>
      <c r="C160" s="6"/>
      <c r="D160" s="6"/>
      <c r="E160" s="25"/>
      <c r="F160" s="6"/>
      <c r="G160" s="1"/>
      <c r="H160" s="1"/>
      <c r="I160" s="15"/>
      <c r="J160" s="15"/>
      <c r="K160" s="11"/>
      <c r="L160" s="11"/>
      <c r="M160" s="11"/>
      <c r="N160" s="11"/>
      <c r="O160" s="11"/>
      <c r="P160" s="11"/>
    </row>
    <row r="161" spans="1:16" ht="12.75">
      <c r="A161" s="1"/>
      <c r="B161" s="1"/>
      <c r="C161" s="1"/>
      <c r="D161" s="1"/>
      <c r="E161" s="1"/>
      <c r="F161" s="1"/>
      <c r="G161" s="1"/>
      <c r="H161" s="1"/>
      <c r="I161" s="15"/>
      <c r="J161" s="15"/>
      <c r="K161" s="11"/>
      <c r="L161" s="11"/>
      <c r="M161" s="11"/>
      <c r="N161" s="11"/>
      <c r="O161" s="11"/>
      <c r="P161" s="11"/>
    </row>
    <row r="162" spans="1:16" ht="12.75">
      <c r="A162" s="1"/>
      <c r="B162" s="8" t="s">
        <v>18</v>
      </c>
      <c r="C162" s="8"/>
      <c r="D162" s="17"/>
      <c r="E162" s="23">
        <f>E159+E157</f>
        <v>345.258</v>
      </c>
      <c r="F162" s="17">
        <f>F159+F157</f>
        <v>631274.63</v>
      </c>
      <c r="G162" s="8">
        <f>G157+G159</f>
        <v>34.455</v>
      </c>
      <c r="H162" s="10">
        <f>H157+H159</f>
        <v>62996.97</v>
      </c>
      <c r="I162" s="55">
        <f>F162-H162</f>
        <v>568277.66</v>
      </c>
      <c r="J162" s="56">
        <f>E162-G162</f>
        <v>310.803</v>
      </c>
      <c r="K162" s="11"/>
      <c r="L162" s="11"/>
      <c r="M162" s="11"/>
      <c r="N162" s="11"/>
      <c r="O162" s="11"/>
      <c r="P162" s="11"/>
    </row>
    <row r="163" spans="1:16" ht="12.75">
      <c r="A163" s="11"/>
      <c r="B163" s="11"/>
      <c r="C163" s="11"/>
      <c r="D163" s="11"/>
      <c r="E163" s="11"/>
      <c r="F163" s="11"/>
      <c r="G163" s="11"/>
      <c r="H163" s="11"/>
      <c r="I163" s="11"/>
      <c r="J163" s="71"/>
      <c r="K163" s="11"/>
      <c r="L163" s="11"/>
      <c r="M163" s="11"/>
      <c r="N163" s="11"/>
      <c r="O163" s="11"/>
      <c r="P163" s="11"/>
    </row>
    <row r="164" spans="1:16" ht="12.75">
      <c r="A164" s="11"/>
      <c r="B164" s="11"/>
      <c r="C164" s="11"/>
      <c r="D164" s="11"/>
      <c r="E164" s="11"/>
      <c r="F164" s="11"/>
      <c r="G164" s="11"/>
      <c r="H164" s="11"/>
      <c r="I164" s="11"/>
      <c r="J164" s="71"/>
      <c r="K164" s="11"/>
      <c r="L164" s="11"/>
      <c r="M164" s="11"/>
      <c r="N164" s="11"/>
      <c r="O164" s="11"/>
      <c r="P164" s="11"/>
    </row>
    <row r="165" spans="1:16" ht="12.75">
      <c r="A165" s="11"/>
      <c r="B165" s="43" t="s">
        <v>38</v>
      </c>
      <c r="C165" s="43">
        <f aca="true" t="shared" si="7" ref="C165:H165">C148+C162</f>
        <v>626.241</v>
      </c>
      <c r="D165" s="43">
        <f t="shared" si="7"/>
        <v>374.11100000000005</v>
      </c>
      <c r="E165" s="76">
        <f t="shared" si="7"/>
        <v>4685.237</v>
      </c>
      <c r="F165" s="73">
        <f>F148+F162</f>
        <v>8015089.129999999</v>
      </c>
      <c r="G165" s="43">
        <f t="shared" si="7"/>
        <v>3961.83</v>
      </c>
      <c r="H165" s="43">
        <f t="shared" si="7"/>
        <v>6658790.55</v>
      </c>
      <c r="I165" s="80">
        <f>F165-H165</f>
        <v>1356298.5799999991</v>
      </c>
      <c r="J165" s="81">
        <f>E165-G165</f>
        <v>723.4070000000002</v>
      </c>
      <c r="K165" s="11"/>
      <c r="L165" s="11"/>
      <c r="M165" s="11"/>
      <c r="N165" s="11"/>
      <c r="O165" s="11"/>
      <c r="P165" s="11"/>
    </row>
    <row r="166" spans="1:16" ht="12.75">
      <c r="A166" s="11"/>
      <c r="B166" s="11"/>
      <c r="C166" s="11"/>
      <c r="D166" s="11"/>
      <c r="E166" s="11"/>
      <c r="F166" s="11"/>
      <c r="G166" s="11"/>
      <c r="H166" s="11"/>
      <c r="I166" s="11"/>
      <c r="J166" s="71"/>
      <c r="K166" s="11"/>
      <c r="L166" s="11"/>
      <c r="M166" s="11"/>
      <c r="N166" s="11"/>
      <c r="O166" s="11"/>
      <c r="P166" s="11"/>
    </row>
    <row r="167" spans="1:16" ht="15">
      <c r="A167" s="92" t="s">
        <v>63</v>
      </c>
      <c r="B167" s="92"/>
      <c r="C167" s="92"/>
      <c r="D167" s="92"/>
      <c r="E167" s="92"/>
      <c r="F167" s="92"/>
      <c r="G167" s="92"/>
      <c r="H167" s="92"/>
      <c r="I167" s="92"/>
      <c r="J167" s="93"/>
      <c r="K167" s="11"/>
      <c r="L167" s="11"/>
      <c r="M167" s="11"/>
      <c r="N167" s="11"/>
      <c r="O167" s="11"/>
      <c r="P167" s="11"/>
    </row>
    <row r="168" spans="1:16" ht="12.75">
      <c r="A168" s="11"/>
      <c r="B168" s="11"/>
      <c r="C168" s="11"/>
      <c r="D168" s="11"/>
      <c r="E168" s="11"/>
      <c r="F168" s="11"/>
      <c r="G168" s="11"/>
      <c r="H168" s="11"/>
      <c r="I168" s="11"/>
      <c r="J168" s="71"/>
      <c r="K168" s="11"/>
      <c r="L168" s="11"/>
      <c r="M168" s="11"/>
      <c r="N168" s="11"/>
      <c r="O168" s="11"/>
      <c r="P168" s="11"/>
    </row>
    <row r="169" spans="1:16" ht="12.75">
      <c r="A169" s="11"/>
      <c r="B169" s="11"/>
      <c r="C169" s="11"/>
      <c r="D169" s="11"/>
      <c r="E169" s="11"/>
      <c r="F169" s="11"/>
      <c r="G169" s="11"/>
      <c r="H169" s="11"/>
      <c r="I169" s="11"/>
      <c r="J169" s="71"/>
      <c r="K169" s="11"/>
      <c r="L169" s="11"/>
      <c r="M169" s="11"/>
      <c r="N169" s="11"/>
      <c r="O169" s="11"/>
      <c r="P169" s="11"/>
    </row>
    <row r="170" spans="1:16" ht="12.75">
      <c r="A170" s="88" t="s">
        <v>7</v>
      </c>
      <c r="B170" s="88" t="s">
        <v>0</v>
      </c>
      <c r="C170" s="90" t="s">
        <v>1</v>
      </c>
      <c r="D170" s="94"/>
      <c r="E170" s="91"/>
      <c r="F170" s="88" t="s">
        <v>19</v>
      </c>
      <c r="G170" s="88" t="s">
        <v>4</v>
      </c>
      <c r="H170" s="88" t="s">
        <v>20</v>
      </c>
      <c r="I170" s="88" t="s">
        <v>6</v>
      </c>
      <c r="J170" s="88" t="s">
        <v>6</v>
      </c>
      <c r="K170" s="11"/>
      <c r="L170" s="11"/>
      <c r="M170" s="11"/>
      <c r="N170" s="11"/>
      <c r="O170" s="11"/>
      <c r="P170" s="11"/>
    </row>
    <row r="171" spans="1:16" ht="52.5">
      <c r="A171" s="89"/>
      <c r="B171" s="89"/>
      <c r="C171" s="2" t="s">
        <v>8</v>
      </c>
      <c r="D171" s="2" t="s">
        <v>9</v>
      </c>
      <c r="E171" s="22" t="s">
        <v>31</v>
      </c>
      <c r="F171" s="89"/>
      <c r="G171" s="89"/>
      <c r="H171" s="89"/>
      <c r="I171" s="89"/>
      <c r="J171" s="89"/>
      <c r="K171" s="11"/>
      <c r="L171" s="11"/>
      <c r="M171" s="11"/>
      <c r="N171" s="11"/>
      <c r="O171" s="11"/>
      <c r="P171" s="11"/>
    </row>
    <row r="172" spans="1:16" ht="12.75">
      <c r="A172" s="1"/>
      <c r="B172" s="1"/>
      <c r="C172" s="14" t="s">
        <v>21</v>
      </c>
      <c r="D172" s="14" t="s">
        <v>21</v>
      </c>
      <c r="E172" s="14" t="s">
        <v>21</v>
      </c>
      <c r="F172" s="14" t="s">
        <v>13</v>
      </c>
      <c r="G172" s="14" t="s">
        <v>21</v>
      </c>
      <c r="H172" s="14" t="s">
        <v>13</v>
      </c>
      <c r="I172" s="14" t="s">
        <v>13</v>
      </c>
      <c r="J172" s="14" t="s">
        <v>21</v>
      </c>
      <c r="K172" s="11"/>
      <c r="L172" s="11"/>
      <c r="M172" s="11"/>
      <c r="N172" s="11"/>
      <c r="O172" s="11"/>
      <c r="P172" s="11"/>
    </row>
    <row r="173" spans="1:16" ht="12.75">
      <c r="A173" s="4"/>
      <c r="B173" s="5"/>
      <c r="C173" s="6"/>
      <c r="D173" s="6"/>
      <c r="E173" s="6"/>
      <c r="F173" s="7"/>
      <c r="G173" s="8"/>
      <c r="H173" s="1"/>
      <c r="I173" s="15"/>
      <c r="J173" s="28"/>
      <c r="K173" s="11"/>
      <c r="L173" s="11"/>
      <c r="M173" s="11"/>
      <c r="N173" s="11"/>
      <c r="O173" s="11"/>
      <c r="P173" s="11"/>
    </row>
    <row r="174" spans="1:16" ht="12.75">
      <c r="A174" s="4"/>
      <c r="B174" s="5"/>
      <c r="C174" s="6"/>
      <c r="D174" s="6"/>
      <c r="E174" s="6"/>
      <c r="F174" s="7"/>
      <c r="G174" s="8"/>
      <c r="H174" s="1"/>
      <c r="I174" s="15"/>
      <c r="J174" s="28"/>
      <c r="K174" s="11"/>
      <c r="L174" s="11"/>
      <c r="M174" s="11"/>
      <c r="N174" s="11"/>
      <c r="O174" s="11"/>
      <c r="P174" s="11"/>
    </row>
    <row r="175" spans="1:16" ht="12.75">
      <c r="A175" s="3">
        <v>1</v>
      </c>
      <c r="B175" s="5" t="s">
        <v>52</v>
      </c>
      <c r="C175" s="6"/>
      <c r="D175" s="6">
        <v>345.258</v>
      </c>
      <c r="E175" s="6">
        <f>D175</f>
        <v>345.258</v>
      </c>
      <c r="F175" s="6">
        <v>631274.63</v>
      </c>
      <c r="G175" s="50">
        <v>281.643</v>
      </c>
      <c r="H175" s="1">
        <v>514959.01</v>
      </c>
      <c r="I175" s="53">
        <f>F175-H175</f>
        <v>116315.62</v>
      </c>
      <c r="J175" s="54">
        <f>I175/1663.21</f>
        <v>69.9344159787399</v>
      </c>
      <c r="K175" s="58"/>
      <c r="L175" s="59">
        <v>281.643</v>
      </c>
      <c r="M175" s="11"/>
      <c r="N175" s="11"/>
      <c r="O175" s="11"/>
      <c r="P175" s="11"/>
    </row>
    <row r="176" spans="1:16" ht="12.75">
      <c r="A176" s="3"/>
      <c r="B176" s="6"/>
      <c r="C176" s="6"/>
      <c r="D176" s="6"/>
      <c r="E176" s="25"/>
      <c r="F176" s="6"/>
      <c r="G176" s="1"/>
      <c r="H176" s="1"/>
      <c r="I176" s="15"/>
      <c r="J176" s="15"/>
      <c r="K176" s="11"/>
      <c r="L176" s="11"/>
      <c r="M176" s="11"/>
      <c r="N176" s="11"/>
      <c r="O176" s="11"/>
      <c r="P176" s="11"/>
    </row>
    <row r="177" spans="1:16" ht="12.75">
      <c r="A177" s="1"/>
      <c r="B177" s="1"/>
      <c r="C177" s="1"/>
      <c r="D177" s="1"/>
      <c r="E177" s="1"/>
      <c r="F177" s="1"/>
      <c r="G177" s="1"/>
      <c r="H177" s="1"/>
      <c r="I177" s="15"/>
      <c r="J177" s="15"/>
      <c r="K177" s="11"/>
      <c r="L177" s="11"/>
      <c r="M177" s="11"/>
      <c r="N177" s="11"/>
      <c r="O177" s="11"/>
      <c r="P177" s="11"/>
    </row>
    <row r="178" spans="1:16" ht="12.75">
      <c r="A178" s="1"/>
      <c r="B178" s="8" t="s">
        <v>18</v>
      </c>
      <c r="C178" s="8"/>
      <c r="D178" s="17"/>
      <c r="E178" s="23">
        <f>E175</f>
        <v>345.258</v>
      </c>
      <c r="F178" s="17">
        <f>F175</f>
        <v>631274.63</v>
      </c>
      <c r="G178" s="8">
        <f>G175</f>
        <v>281.643</v>
      </c>
      <c r="H178" s="10">
        <f>H175</f>
        <v>514959.01</v>
      </c>
      <c r="I178" s="55">
        <f>F178-H178</f>
        <v>116315.62</v>
      </c>
      <c r="J178" s="56">
        <f>E178-G178</f>
        <v>63.61500000000001</v>
      </c>
      <c r="K178" s="11"/>
      <c r="L178" s="11"/>
      <c r="M178" s="11"/>
      <c r="N178" s="11"/>
      <c r="O178" s="11"/>
      <c r="P178" s="11"/>
    </row>
    <row r="179" spans="1:16" ht="12.75">
      <c r="A179" s="11"/>
      <c r="B179" s="11"/>
      <c r="C179" s="11"/>
      <c r="D179" s="11"/>
      <c r="E179" s="11"/>
      <c r="F179" s="11"/>
      <c r="G179" s="11"/>
      <c r="H179" s="11"/>
      <c r="I179" s="11"/>
      <c r="J179" s="71"/>
      <c r="K179" s="11"/>
      <c r="L179" s="11"/>
      <c r="M179" s="11"/>
      <c r="N179" s="11"/>
      <c r="O179" s="11"/>
      <c r="P179" s="11"/>
    </row>
    <row r="180" spans="1:16" ht="12.75">
      <c r="A180" s="11"/>
      <c r="B180" s="11"/>
      <c r="C180" s="11"/>
      <c r="D180" s="11"/>
      <c r="E180" s="11"/>
      <c r="F180" s="11"/>
      <c r="G180" s="11"/>
      <c r="H180" s="11"/>
      <c r="I180" s="11"/>
      <c r="J180" s="71"/>
      <c r="K180" s="11"/>
      <c r="L180" s="11"/>
      <c r="M180" s="11"/>
      <c r="N180" s="11"/>
      <c r="O180" s="11"/>
      <c r="P180" s="11"/>
    </row>
    <row r="181" spans="1:16" ht="12.75">
      <c r="A181" s="11"/>
      <c r="B181" s="43" t="s">
        <v>38</v>
      </c>
      <c r="C181" s="43">
        <f aca="true" t="shared" si="8" ref="C181:H181">C165+C178</f>
        <v>626.241</v>
      </c>
      <c r="D181" s="43">
        <f t="shared" si="8"/>
        <v>374.11100000000005</v>
      </c>
      <c r="E181" s="76">
        <f t="shared" si="8"/>
        <v>5030.495</v>
      </c>
      <c r="F181" s="73">
        <f>F165+F178</f>
        <v>8646363.76</v>
      </c>
      <c r="G181" s="43">
        <f t="shared" si="8"/>
        <v>4243.473</v>
      </c>
      <c r="H181" s="43">
        <f t="shared" si="8"/>
        <v>7173749.56</v>
      </c>
      <c r="I181" s="80">
        <f>F181-H181</f>
        <v>1472614.2000000002</v>
      </c>
      <c r="J181" s="81">
        <f>E181-G181</f>
        <v>787.0219999999999</v>
      </c>
      <c r="K181" s="11"/>
      <c r="L181" s="11"/>
      <c r="M181" s="11"/>
      <c r="N181" s="11"/>
      <c r="O181" s="11"/>
      <c r="P181" s="11"/>
    </row>
    <row r="182" spans="1:16" ht="12.75">
      <c r="A182" s="11"/>
      <c r="B182" s="11"/>
      <c r="C182" s="11"/>
      <c r="D182" s="11"/>
      <c r="E182" s="11"/>
      <c r="F182" s="11"/>
      <c r="G182" s="11"/>
      <c r="H182" s="11"/>
      <c r="I182" s="11"/>
      <c r="J182" s="71"/>
      <c r="K182" s="11"/>
      <c r="L182" s="11"/>
      <c r="M182" s="11"/>
      <c r="N182" s="11"/>
      <c r="O182" s="11"/>
      <c r="P182" s="11"/>
    </row>
    <row r="183" spans="1:16" ht="15">
      <c r="A183" s="92" t="s">
        <v>64</v>
      </c>
      <c r="B183" s="92"/>
      <c r="C183" s="92"/>
      <c r="D183" s="92"/>
      <c r="E183" s="92"/>
      <c r="F183" s="92"/>
      <c r="G183" s="92"/>
      <c r="H183" s="92"/>
      <c r="I183" s="92"/>
      <c r="J183" s="93"/>
      <c r="K183" s="11"/>
      <c r="L183" s="11"/>
      <c r="M183" s="11"/>
      <c r="N183" s="11"/>
      <c r="O183" s="11"/>
      <c r="P183" s="11"/>
    </row>
    <row r="184" spans="1:16" ht="12.75">
      <c r="A184" s="11"/>
      <c r="B184" s="11"/>
      <c r="C184" s="11"/>
      <c r="D184" s="11"/>
      <c r="E184" s="11"/>
      <c r="F184" s="11"/>
      <c r="G184" s="11"/>
      <c r="H184" s="11"/>
      <c r="I184" s="11"/>
      <c r="J184" s="71"/>
      <c r="K184" s="11"/>
      <c r="L184" s="11"/>
      <c r="M184" s="11"/>
      <c r="N184" s="11"/>
      <c r="O184" s="11"/>
      <c r="P184" s="11"/>
    </row>
    <row r="185" spans="1:16" ht="12.75">
      <c r="A185" s="11"/>
      <c r="B185" s="11"/>
      <c r="C185" s="11"/>
      <c r="D185" s="11"/>
      <c r="E185" s="11"/>
      <c r="F185" s="11"/>
      <c r="G185" s="11"/>
      <c r="H185" s="11"/>
      <c r="I185" s="11"/>
      <c r="J185" s="71"/>
      <c r="K185" s="11"/>
      <c r="L185" s="11"/>
      <c r="M185" s="11"/>
      <c r="N185" s="11"/>
      <c r="O185" s="11"/>
      <c r="P185" s="11"/>
    </row>
    <row r="186" spans="1:16" ht="12.75">
      <c r="A186" s="88" t="s">
        <v>7</v>
      </c>
      <c r="B186" s="88" t="s">
        <v>0</v>
      </c>
      <c r="C186" s="90" t="s">
        <v>1</v>
      </c>
      <c r="D186" s="94"/>
      <c r="E186" s="91"/>
      <c r="F186" s="88" t="s">
        <v>19</v>
      </c>
      <c r="G186" s="88" t="s">
        <v>4</v>
      </c>
      <c r="H186" s="88" t="s">
        <v>20</v>
      </c>
      <c r="I186" s="88" t="s">
        <v>6</v>
      </c>
      <c r="J186" s="88" t="s">
        <v>6</v>
      </c>
      <c r="K186" s="11"/>
      <c r="L186" s="11"/>
      <c r="M186" s="11"/>
      <c r="N186" s="11"/>
      <c r="O186" s="11"/>
      <c r="P186" s="11"/>
    </row>
    <row r="187" spans="1:16" ht="52.5">
      <c r="A187" s="89"/>
      <c r="B187" s="89"/>
      <c r="C187" s="2" t="s">
        <v>8</v>
      </c>
      <c r="D187" s="2" t="s">
        <v>9</v>
      </c>
      <c r="E187" s="22" t="s">
        <v>31</v>
      </c>
      <c r="F187" s="89"/>
      <c r="G187" s="89"/>
      <c r="H187" s="89"/>
      <c r="I187" s="89"/>
      <c r="J187" s="89"/>
      <c r="K187" s="11"/>
      <c r="L187" s="11"/>
      <c r="M187" s="11"/>
      <c r="N187" s="11"/>
      <c r="O187" s="11"/>
      <c r="P187" s="11"/>
    </row>
    <row r="188" spans="1:16" ht="12.75">
      <c r="A188" s="1"/>
      <c r="B188" s="1"/>
      <c r="C188" s="14" t="s">
        <v>21</v>
      </c>
      <c r="D188" s="14" t="s">
        <v>21</v>
      </c>
      <c r="E188" s="14" t="s">
        <v>21</v>
      </c>
      <c r="F188" s="14" t="s">
        <v>13</v>
      </c>
      <c r="G188" s="14" t="s">
        <v>21</v>
      </c>
      <c r="H188" s="14" t="s">
        <v>13</v>
      </c>
      <c r="I188" s="14" t="s">
        <v>13</v>
      </c>
      <c r="J188" s="14" t="s">
        <v>21</v>
      </c>
      <c r="K188" s="11"/>
      <c r="L188" s="11"/>
      <c r="M188" s="11"/>
      <c r="N188" s="11"/>
      <c r="O188" s="11"/>
      <c r="P188" s="11"/>
    </row>
    <row r="189" spans="1:16" ht="12.75">
      <c r="A189" s="4"/>
      <c r="B189" s="5"/>
      <c r="C189" s="6"/>
      <c r="D189" s="6"/>
      <c r="E189" s="6"/>
      <c r="F189" s="7"/>
      <c r="G189" s="8"/>
      <c r="H189" s="1"/>
      <c r="I189" s="15"/>
      <c r="J189" s="28"/>
      <c r="K189" s="11"/>
      <c r="L189" s="11"/>
      <c r="M189" s="11"/>
      <c r="N189" s="11"/>
      <c r="O189" s="11"/>
      <c r="P189" s="11"/>
    </row>
    <row r="190" spans="1:16" ht="12.75">
      <c r="A190" s="4"/>
      <c r="B190" s="5"/>
      <c r="C190" s="6"/>
      <c r="D190" s="6"/>
      <c r="E190" s="6"/>
      <c r="F190" s="7"/>
      <c r="G190" s="8"/>
      <c r="H190" s="1"/>
      <c r="I190" s="15"/>
      <c r="J190" s="28"/>
      <c r="K190" s="11"/>
      <c r="L190" s="11"/>
      <c r="M190" s="11"/>
      <c r="N190" s="11"/>
      <c r="O190" s="11"/>
      <c r="P190" s="11"/>
    </row>
    <row r="191" spans="1:16" ht="12.75">
      <c r="A191" s="3">
        <v>1</v>
      </c>
      <c r="B191" s="5" t="s">
        <v>52</v>
      </c>
      <c r="C191" s="6"/>
      <c r="D191" s="6">
        <v>345.258</v>
      </c>
      <c r="E191" s="6">
        <f>D191</f>
        <v>345.258</v>
      </c>
      <c r="F191" s="6">
        <v>631274.63</v>
      </c>
      <c r="G191" s="50">
        <v>331.87</v>
      </c>
      <c r="H191" s="1">
        <v>606793.97</v>
      </c>
      <c r="I191" s="53">
        <f>F191-H191</f>
        <v>24480.660000000033</v>
      </c>
      <c r="J191" s="54">
        <f>I191/1663.21</f>
        <v>14.718923046398249</v>
      </c>
      <c r="K191" s="58"/>
      <c r="L191" s="59">
        <v>331.87</v>
      </c>
      <c r="M191" s="11"/>
      <c r="N191" s="11"/>
      <c r="O191" s="11"/>
      <c r="P191" s="11"/>
    </row>
    <row r="192" spans="1:16" ht="12.75">
      <c r="A192" s="3"/>
      <c r="B192" s="6"/>
      <c r="C192" s="6"/>
      <c r="D192" s="6"/>
      <c r="E192" s="25"/>
      <c r="F192" s="6"/>
      <c r="G192" s="1"/>
      <c r="H192" s="1"/>
      <c r="I192" s="15"/>
      <c r="J192" s="15"/>
      <c r="K192" s="11"/>
      <c r="L192" s="11"/>
      <c r="M192" s="11"/>
      <c r="N192" s="11"/>
      <c r="O192" s="11"/>
      <c r="P192" s="11"/>
    </row>
    <row r="193" spans="1:16" ht="12.75">
      <c r="A193" s="1"/>
      <c r="B193" s="1"/>
      <c r="C193" s="1"/>
      <c r="D193" s="1"/>
      <c r="E193" s="1"/>
      <c r="F193" s="1"/>
      <c r="G193" s="1"/>
      <c r="H193" s="1"/>
      <c r="I193" s="15"/>
      <c r="J193" s="15"/>
      <c r="K193" s="11"/>
      <c r="L193" s="11"/>
      <c r="M193" s="11"/>
      <c r="N193" s="11"/>
      <c r="O193" s="11"/>
      <c r="P193" s="11"/>
    </row>
    <row r="194" spans="1:16" ht="12.75">
      <c r="A194" s="1"/>
      <c r="B194" s="8" t="s">
        <v>18</v>
      </c>
      <c r="C194" s="8"/>
      <c r="D194" s="17"/>
      <c r="E194" s="23">
        <f>E191</f>
        <v>345.258</v>
      </c>
      <c r="F194" s="17">
        <f>F191</f>
        <v>631274.63</v>
      </c>
      <c r="G194" s="8">
        <f>G191</f>
        <v>331.87</v>
      </c>
      <c r="H194" s="10">
        <f>H191</f>
        <v>606793.97</v>
      </c>
      <c r="I194" s="55">
        <f>F194-H194</f>
        <v>24480.660000000033</v>
      </c>
      <c r="J194" s="56">
        <f>E194-G194</f>
        <v>13.387999999999977</v>
      </c>
      <c r="K194" s="11"/>
      <c r="L194" s="11"/>
      <c r="M194" s="11"/>
      <c r="N194" s="11"/>
      <c r="O194" s="11"/>
      <c r="P194" s="11"/>
    </row>
    <row r="195" spans="1:16" ht="12.75">
      <c r="A195" s="11"/>
      <c r="B195" s="11"/>
      <c r="C195" s="11"/>
      <c r="D195" s="11"/>
      <c r="E195" s="11"/>
      <c r="F195" s="11"/>
      <c r="G195" s="11"/>
      <c r="H195" s="11"/>
      <c r="I195" s="11"/>
      <c r="J195" s="71"/>
      <c r="K195" s="11"/>
      <c r="L195" s="11"/>
      <c r="M195" s="11"/>
      <c r="N195" s="11"/>
      <c r="O195" s="11"/>
      <c r="P195" s="11"/>
    </row>
    <row r="196" spans="1:16" ht="12.75">
      <c r="A196" s="11"/>
      <c r="B196" s="11"/>
      <c r="C196" s="11"/>
      <c r="D196" s="11"/>
      <c r="E196" s="11"/>
      <c r="F196" s="11"/>
      <c r="G196" s="11"/>
      <c r="H196" s="11"/>
      <c r="I196" s="11"/>
      <c r="J196" s="71"/>
      <c r="K196" s="11"/>
      <c r="L196" s="11"/>
      <c r="M196" s="11"/>
      <c r="N196" s="11"/>
      <c r="O196" s="11"/>
      <c r="P196" s="11"/>
    </row>
    <row r="197" spans="1:16" ht="12.75">
      <c r="A197" s="11"/>
      <c r="B197" s="43" t="s">
        <v>38</v>
      </c>
      <c r="C197" s="43">
        <f aca="true" t="shared" si="9" ref="C197:H197">C181+C194</f>
        <v>626.241</v>
      </c>
      <c r="D197" s="43">
        <f t="shared" si="9"/>
        <v>374.11100000000005</v>
      </c>
      <c r="E197" s="76">
        <f t="shared" si="9"/>
        <v>5375.753</v>
      </c>
      <c r="F197" s="73">
        <f>F181+F194</f>
        <v>9277638.39</v>
      </c>
      <c r="G197" s="43">
        <f t="shared" si="9"/>
        <v>4575.343</v>
      </c>
      <c r="H197" s="43">
        <f t="shared" si="9"/>
        <v>7780543.529999999</v>
      </c>
      <c r="I197" s="80">
        <f>F197-H197</f>
        <v>1497094.8600000013</v>
      </c>
      <c r="J197" s="81">
        <f>E197-G197</f>
        <v>800.4099999999999</v>
      </c>
      <c r="K197" s="11"/>
      <c r="L197" s="11"/>
      <c r="M197" s="11"/>
      <c r="N197" s="11"/>
      <c r="O197" s="11"/>
      <c r="P197" s="11"/>
    </row>
    <row r="198" spans="1:16" ht="12.75">
      <c r="A198" s="11"/>
      <c r="B198" s="11"/>
      <c r="C198" s="11"/>
      <c r="D198" s="11"/>
      <c r="E198" s="11"/>
      <c r="F198" s="11"/>
      <c r="G198" s="11"/>
      <c r="H198" s="11"/>
      <c r="I198" s="11"/>
      <c r="J198" s="71"/>
      <c r="K198" s="11"/>
      <c r="L198" s="11"/>
      <c r="M198" s="11"/>
      <c r="N198" s="11"/>
      <c r="O198" s="11"/>
      <c r="P198" s="11"/>
    </row>
    <row r="199" spans="1:16" ht="15">
      <c r="A199" s="92" t="s">
        <v>65</v>
      </c>
      <c r="B199" s="92"/>
      <c r="C199" s="92"/>
      <c r="D199" s="92"/>
      <c r="E199" s="92"/>
      <c r="F199" s="92"/>
      <c r="G199" s="92"/>
      <c r="H199" s="92"/>
      <c r="I199" s="92"/>
      <c r="J199" s="93"/>
      <c r="K199" s="11"/>
      <c r="L199" s="11"/>
      <c r="M199" s="11"/>
      <c r="N199" s="11"/>
      <c r="O199" s="11"/>
      <c r="P199" s="11"/>
    </row>
    <row r="200" spans="1:16" ht="12.75">
      <c r="A200" s="11"/>
      <c r="B200" s="11"/>
      <c r="C200" s="11"/>
      <c r="D200" s="11"/>
      <c r="E200" s="11"/>
      <c r="F200" s="11"/>
      <c r="G200" s="11"/>
      <c r="H200" s="11"/>
      <c r="I200" s="11"/>
      <c r="J200" s="71"/>
      <c r="K200" s="11"/>
      <c r="L200" s="11"/>
      <c r="M200" s="11"/>
      <c r="N200" s="11"/>
      <c r="O200" s="11"/>
      <c r="P200" s="11"/>
    </row>
    <row r="201" spans="1:16" ht="12.75">
      <c r="A201" s="11"/>
      <c r="B201" s="11"/>
      <c r="C201" s="11"/>
      <c r="D201" s="11"/>
      <c r="E201" s="11"/>
      <c r="F201" s="11"/>
      <c r="G201" s="11"/>
      <c r="H201" s="11"/>
      <c r="I201" s="11"/>
      <c r="J201" s="71"/>
      <c r="K201" s="11"/>
      <c r="L201" s="11"/>
      <c r="M201" s="11"/>
      <c r="N201" s="11"/>
      <c r="O201" s="11"/>
      <c r="P201" s="11"/>
    </row>
    <row r="202" spans="1:16" ht="12.75">
      <c r="A202" s="88" t="s">
        <v>7</v>
      </c>
      <c r="B202" s="88" t="s">
        <v>0</v>
      </c>
      <c r="C202" s="90" t="s">
        <v>1</v>
      </c>
      <c r="D202" s="94"/>
      <c r="E202" s="91"/>
      <c r="F202" s="88" t="s">
        <v>19</v>
      </c>
      <c r="G202" s="88" t="s">
        <v>4</v>
      </c>
      <c r="H202" s="88" t="s">
        <v>20</v>
      </c>
      <c r="I202" s="88" t="s">
        <v>6</v>
      </c>
      <c r="J202" s="88" t="s">
        <v>6</v>
      </c>
      <c r="K202" s="11"/>
      <c r="L202" s="11"/>
      <c r="M202" s="11"/>
      <c r="N202" s="11"/>
      <c r="O202" s="11"/>
      <c r="P202" s="11"/>
    </row>
    <row r="203" spans="1:16" ht="52.5">
      <c r="A203" s="89"/>
      <c r="B203" s="89"/>
      <c r="C203" s="2" t="s">
        <v>8</v>
      </c>
      <c r="D203" s="2" t="s">
        <v>9</v>
      </c>
      <c r="E203" s="22" t="s">
        <v>31</v>
      </c>
      <c r="F203" s="89"/>
      <c r="G203" s="89"/>
      <c r="H203" s="89"/>
      <c r="I203" s="89"/>
      <c r="J203" s="89"/>
      <c r="K203" s="11"/>
      <c r="L203" s="11"/>
      <c r="M203" s="11"/>
      <c r="N203" s="11"/>
      <c r="O203" s="11"/>
      <c r="P203" s="11"/>
    </row>
    <row r="204" spans="1:16" ht="12.75">
      <c r="A204" s="1"/>
      <c r="B204" s="1"/>
      <c r="C204" s="14" t="s">
        <v>21</v>
      </c>
      <c r="D204" s="14" t="s">
        <v>21</v>
      </c>
      <c r="E204" s="14" t="s">
        <v>21</v>
      </c>
      <c r="F204" s="14" t="s">
        <v>13</v>
      </c>
      <c r="G204" s="14" t="s">
        <v>21</v>
      </c>
      <c r="H204" s="14" t="s">
        <v>13</v>
      </c>
      <c r="I204" s="14" t="s">
        <v>13</v>
      </c>
      <c r="J204" s="14" t="s">
        <v>21</v>
      </c>
      <c r="K204" s="11"/>
      <c r="L204" s="11"/>
      <c r="M204" s="11"/>
      <c r="N204" s="11"/>
      <c r="O204" s="11"/>
      <c r="P204" s="11"/>
    </row>
    <row r="205" spans="1:16" ht="12.75">
      <c r="A205" s="4"/>
      <c r="B205" s="5"/>
      <c r="C205" s="6"/>
      <c r="D205" s="6"/>
      <c r="E205" s="6"/>
      <c r="F205" s="7"/>
      <c r="G205" s="8"/>
      <c r="H205" s="1"/>
      <c r="I205" s="15"/>
      <c r="J205" s="28"/>
      <c r="K205" s="11"/>
      <c r="L205" s="11"/>
      <c r="M205" s="11"/>
      <c r="N205" s="11"/>
      <c r="O205" s="11"/>
      <c r="P205" s="11"/>
    </row>
    <row r="206" spans="1:16" ht="12.75">
      <c r="A206" s="4"/>
      <c r="B206" s="5"/>
      <c r="C206" s="6"/>
      <c r="D206" s="6"/>
      <c r="E206" s="6"/>
      <c r="F206" s="7"/>
      <c r="G206" s="8"/>
      <c r="H206" s="1"/>
      <c r="I206" s="15"/>
      <c r="J206" s="28"/>
      <c r="K206" s="11"/>
      <c r="L206" s="11"/>
      <c r="M206" s="11"/>
      <c r="N206" s="11"/>
      <c r="O206" s="11"/>
      <c r="P206" s="11"/>
    </row>
    <row r="207" spans="1:16" ht="12.75">
      <c r="A207" s="3">
        <v>1</v>
      </c>
      <c r="B207" s="5" t="s">
        <v>52</v>
      </c>
      <c r="C207" s="6"/>
      <c r="D207" s="6">
        <v>345.258</v>
      </c>
      <c r="E207" s="6">
        <f>D207</f>
        <v>345.258</v>
      </c>
      <c r="F207" s="6">
        <v>631274.63</v>
      </c>
      <c r="G207" s="50">
        <v>515.711</v>
      </c>
      <c r="H207" s="1">
        <v>941102.05</v>
      </c>
      <c r="I207" s="15">
        <f>F207-H207</f>
        <v>-309827.42000000004</v>
      </c>
      <c r="J207" s="29">
        <f>I207/1663.21</f>
        <v>-186.28280253245234</v>
      </c>
      <c r="K207" s="58"/>
      <c r="L207" s="59">
        <v>515.711</v>
      </c>
      <c r="M207" s="11"/>
      <c r="N207" s="11"/>
      <c r="O207" s="11"/>
      <c r="P207" s="11"/>
    </row>
    <row r="208" spans="1:16" ht="12.75">
      <c r="A208" s="3"/>
      <c r="B208" s="6"/>
      <c r="C208" s="6"/>
      <c r="D208" s="6"/>
      <c r="E208" s="25"/>
      <c r="F208" s="6"/>
      <c r="G208" s="1"/>
      <c r="H208" s="1"/>
      <c r="I208" s="15"/>
      <c r="J208" s="15"/>
      <c r="K208" s="11"/>
      <c r="L208" s="11"/>
      <c r="M208" s="11"/>
      <c r="N208" s="11"/>
      <c r="O208" s="11"/>
      <c r="P208" s="11"/>
    </row>
    <row r="209" spans="1:16" ht="12.75">
      <c r="A209" s="3">
        <v>2</v>
      </c>
      <c r="B209" s="5" t="s">
        <v>69</v>
      </c>
      <c r="C209" s="6"/>
      <c r="D209" s="6"/>
      <c r="E209" s="68">
        <v>-85</v>
      </c>
      <c r="F209" s="69">
        <v>-155415.43</v>
      </c>
      <c r="G209" s="1"/>
      <c r="H209" s="1"/>
      <c r="I209" s="15"/>
      <c r="J209" s="15"/>
      <c r="K209" s="11"/>
      <c r="L209" s="11"/>
      <c r="M209" s="11"/>
      <c r="N209" s="11"/>
      <c r="O209" s="11"/>
      <c r="P209" s="1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5"/>
      <c r="J210" s="15"/>
      <c r="K210" s="11"/>
      <c r="L210" s="11"/>
      <c r="M210" s="11"/>
      <c r="N210" s="11"/>
      <c r="O210" s="11"/>
      <c r="P210" s="11"/>
    </row>
    <row r="211" spans="1:16" ht="12.75">
      <c r="A211" s="1"/>
      <c r="B211" s="8" t="s">
        <v>18</v>
      </c>
      <c r="C211" s="8"/>
      <c r="D211" s="17"/>
      <c r="E211" s="23">
        <f>E207+E209</f>
        <v>260.258</v>
      </c>
      <c r="F211" s="17">
        <f>F207+F209</f>
        <v>475859.2</v>
      </c>
      <c r="G211" s="8">
        <f>G207</f>
        <v>515.711</v>
      </c>
      <c r="H211" s="10">
        <f>H207</f>
        <v>941102.05</v>
      </c>
      <c r="I211" s="42">
        <f>F211-H211</f>
        <v>-465242.85000000003</v>
      </c>
      <c r="J211" s="18">
        <f>E211-G211</f>
        <v>-255.45300000000003</v>
      </c>
      <c r="K211" s="11"/>
      <c r="L211" s="11"/>
      <c r="M211" s="11"/>
      <c r="N211" s="11"/>
      <c r="O211" s="11"/>
      <c r="P211" s="11"/>
    </row>
    <row r="212" spans="1:16" ht="12.75">
      <c r="A212" s="11"/>
      <c r="B212" s="11"/>
      <c r="C212" s="11"/>
      <c r="D212" s="11"/>
      <c r="E212" s="11"/>
      <c r="F212" s="11"/>
      <c r="G212" s="11"/>
      <c r="H212" s="11"/>
      <c r="I212" s="11"/>
      <c r="J212" s="71"/>
      <c r="K212" s="11"/>
      <c r="L212" s="11"/>
      <c r="M212" s="11"/>
      <c r="N212" s="11"/>
      <c r="O212" s="11"/>
      <c r="P212" s="11"/>
    </row>
    <row r="213" spans="1:16" ht="12.75">
      <c r="A213" s="11"/>
      <c r="B213" s="11"/>
      <c r="C213" s="11"/>
      <c r="D213" s="11"/>
      <c r="E213" s="11"/>
      <c r="F213" s="11"/>
      <c r="G213" s="11"/>
      <c r="H213" s="11"/>
      <c r="I213" s="11"/>
      <c r="J213" s="71"/>
      <c r="K213" s="11"/>
      <c r="L213" s="11"/>
      <c r="M213" s="11"/>
      <c r="N213" s="11"/>
      <c r="O213" s="11"/>
      <c r="P213" s="11"/>
    </row>
    <row r="214" spans="1:18" ht="12.75">
      <c r="A214" s="11"/>
      <c r="B214" s="43" t="s">
        <v>38</v>
      </c>
      <c r="C214" s="43">
        <f aca="true" t="shared" si="10" ref="C214:H214">C197+C211</f>
        <v>626.241</v>
      </c>
      <c r="D214" s="43">
        <f t="shared" si="10"/>
        <v>374.11100000000005</v>
      </c>
      <c r="E214" s="76">
        <f t="shared" si="10"/>
        <v>5636.0109999999995</v>
      </c>
      <c r="F214" s="73">
        <f t="shared" si="10"/>
        <v>9753497.59</v>
      </c>
      <c r="G214" s="43">
        <f t="shared" si="10"/>
        <v>5091.054</v>
      </c>
      <c r="H214" s="43">
        <f t="shared" si="10"/>
        <v>8721645.58</v>
      </c>
      <c r="I214" s="80">
        <f>F214-H214</f>
        <v>1031852.0099999998</v>
      </c>
      <c r="J214" s="81">
        <f>E214-G214</f>
        <v>544.9569999999994</v>
      </c>
      <c r="K214" s="11"/>
      <c r="L214" s="11"/>
      <c r="M214" s="11"/>
      <c r="N214" s="11"/>
      <c r="O214" s="11"/>
      <c r="P214" s="11"/>
      <c r="Q214" s="67" t="e">
        <f>P214/O214</f>
        <v>#DIV/0!</v>
      </c>
      <c r="R214" t="s">
        <v>68</v>
      </c>
    </row>
    <row r="215" spans="1:16" ht="12.75">
      <c r="A215" s="11"/>
      <c r="B215" s="11"/>
      <c r="C215" s="11"/>
      <c r="D215" s="11"/>
      <c r="E215" s="11"/>
      <c r="F215" s="11"/>
      <c r="G215" s="11"/>
      <c r="H215" s="11"/>
      <c r="I215" s="11"/>
      <c r="J215" s="71"/>
      <c r="K215" s="11"/>
      <c r="L215" s="11"/>
      <c r="M215" s="11"/>
      <c r="N215" s="11"/>
      <c r="O215" s="11"/>
      <c r="P215" s="11"/>
    </row>
    <row r="216" spans="1:16" ht="15">
      <c r="A216" s="92" t="s">
        <v>71</v>
      </c>
      <c r="B216" s="92"/>
      <c r="C216" s="92"/>
      <c r="D216" s="92"/>
      <c r="E216" s="92"/>
      <c r="F216" s="92"/>
      <c r="G216" s="92"/>
      <c r="H216" s="92"/>
      <c r="I216" s="92"/>
      <c r="J216" s="93"/>
      <c r="K216" s="11"/>
      <c r="L216" s="11"/>
      <c r="M216" s="11"/>
      <c r="N216" s="11"/>
      <c r="O216" s="11"/>
      <c r="P216" s="11"/>
    </row>
    <row r="217" spans="1:16" ht="12.75">
      <c r="A217" s="11"/>
      <c r="B217" s="11"/>
      <c r="C217" s="11"/>
      <c r="D217" s="11"/>
      <c r="E217" s="11"/>
      <c r="F217" s="11"/>
      <c r="G217" s="11"/>
      <c r="H217" s="11"/>
      <c r="I217" s="11"/>
      <c r="J217" s="71"/>
      <c r="K217" s="11"/>
      <c r="L217" s="11"/>
      <c r="M217" s="11"/>
      <c r="N217" s="11"/>
      <c r="O217" s="11"/>
      <c r="P217" s="11"/>
    </row>
    <row r="218" spans="1:16" ht="12.75">
      <c r="A218" s="11"/>
      <c r="B218" s="11"/>
      <c r="C218" s="11"/>
      <c r="D218" s="11"/>
      <c r="E218" s="11"/>
      <c r="F218" s="11"/>
      <c r="G218" s="11"/>
      <c r="H218" s="11"/>
      <c r="I218" s="11"/>
      <c r="J218" s="71"/>
      <c r="K218" s="11"/>
      <c r="L218" s="11"/>
      <c r="M218" s="11"/>
      <c r="N218" s="11"/>
      <c r="O218" s="11"/>
      <c r="P218" s="11"/>
    </row>
    <row r="219" spans="1:16" ht="12.75">
      <c r="A219" s="88" t="s">
        <v>7</v>
      </c>
      <c r="B219" s="88" t="s">
        <v>0</v>
      </c>
      <c r="C219" s="90" t="s">
        <v>1</v>
      </c>
      <c r="D219" s="94"/>
      <c r="E219" s="91"/>
      <c r="F219" s="88" t="s">
        <v>19</v>
      </c>
      <c r="G219" s="88" t="s">
        <v>4</v>
      </c>
      <c r="H219" s="88" t="s">
        <v>20</v>
      </c>
      <c r="I219" s="88" t="s">
        <v>6</v>
      </c>
      <c r="J219" s="88" t="s">
        <v>6</v>
      </c>
      <c r="K219" s="97"/>
      <c r="L219" s="98"/>
      <c r="M219" s="96"/>
      <c r="N219" s="96"/>
      <c r="O219" s="11"/>
      <c r="P219" s="11"/>
    </row>
    <row r="220" spans="1:16" ht="52.5">
      <c r="A220" s="89"/>
      <c r="B220" s="89"/>
      <c r="C220" s="2" t="s">
        <v>8</v>
      </c>
      <c r="D220" s="2" t="s">
        <v>9</v>
      </c>
      <c r="E220" s="22" t="s">
        <v>31</v>
      </c>
      <c r="F220" s="89"/>
      <c r="G220" s="89"/>
      <c r="H220" s="89"/>
      <c r="I220" s="89"/>
      <c r="J220" s="89"/>
      <c r="K220" s="97"/>
      <c r="L220" s="98"/>
      <c r="M220" s="96"/>
      <c r="N220" s="96"/>
      <c r="O220" s="11"/>
      <c r="P220" s="11"/>
    </row>
    <row r="221" spans="1:16" ht="12.75">
      <c r="A221" s="1"/>
      <c r="B221" s="1"/>
      <c r="C221" s="14" t="s">
        <v>21</v>
      </c>
      <c r="D221" s="14" t="s">
        <v>21</v>
      </c>
      <c r="E221" s="14" t="s">
        <v>21</v>
      </c>
      <c r="F221" s="14" t="s">
        <v>13</v>
      </c>
      <c r="G221" s="14" t="s">
        <v>21</v>
      </c>
      <c r="H221" s="14" t="s">
        <v>13</v>
      </c>
      <c r="I221" s="14" t="s">
        <v>13</v>
      </c>
      <c r="J221" s="14" t="s">
        <v>21</v>
      </c>
      <c r="K221" s="97"/>
      <c r="L221" s="98"/>
      <c r="M221" s="96"/>
      <c r="N221" s="96"/>
      <c r="O221" s="11"/>
      <c r="P221" s="11"/>
    </row>
    <row r="222" spans="1:16" ht="12.75">
      <c r="A222" s="4"/>
      <c r="B222" s="5"/>
      <c r="C222" s="6"/>
      <c r="D222" s="6"/>
      <c r="E222" s="6"/>
      <c r="F222" s="7"/>
      <c r="G222" s="8"/>
      <c r="H222" s="1"/>
      <c r="I222" s="15"/>
      <c r="J222" s="28"/>
      <c r="K222" s="11"/>
      <c r="L222" s="11"/>
      <c r="M222" s="70"/>
      <c r="N222" s="70"/>
      <c r="O222" s="11"/>
      <c r="P222" s="11"/>
    </row>
    <row r="223" spans="1:16" ht="12.75">
      <c r="A223" s="4" t="s">
        <v>75</v>
      </c>
      <c r="B223" s="5" t="s">
        <v>72</v>
      </c>
      <c r="C223" s="6">
        <v>117.47</v>
      </c>
      <c r="D223" s="6">
        <v>31.473</v>
      </c>
      <c r="E223" s="6">
        <f>C223+D223</f>
        <v>148.94299999999998</v>
      </c>
      <c r="F223" s="7">
        <v>272330.2</v>
      </c>
      <c r="G223" s="8">
        <v>215.406</v>
      </c>
      <c r="H223" s="1">
        <v>393850.49</v>
      </c>
      <c r="I223" s="15">
        <f>F223-H223</f>
        <v>-121520.28999999998</v>
      </c>
      <c r="J223" s="29">
        <f>I223/1663.21</f>
        <v>-73.06370813066297</v>
      </c>
      <c r="K223" s="43"/>
      <c r="L223" s="44"/>
      <c r="M223" s="11"/>
      <c r="N223" s="11"/>
      <c r="O223" s="11"/>
      <c r="P223" s="11"/>
    </row>
    <row r="224" spans="1:16" ht="12.75">
      <c r="A224" s="4"/>
      <c r="B224" s="5" t="s">
        <v>73</v>
      </c>
      <c r="C224" s="6"/>
      <c r="D224" s="6"/>
      <c r="E224" s="6"/>
      <c r="F224" s="7"/>
      <c r="G224" s="8"/>
      <c r="H224" s="1"/>
      <c r="I224" s="15"/>
      <c r="J224" s="28"/>
      <c r="K224" s="11"/>
      <c r="L224" s="11"/>
      <c r="M224" s="11"/>
      <c r="N224" s="11"/>
      <c r="O224" s="11"/>
      <c r="P224" s="11"/>
    </row>
    <row r="225" spans="1:16" ht="12.75">
      <c r="A225" s="4"/>
      <c r="B225" s="5"/>
      <c r="C225" s="6"/>
      <c r="D225" s="6"/>
      <c r="E225" s="6"/>
      <c r="F225" s="7"/>
      <c r="G225" s="8"/>
      <c r="H225" s="1"/>
      <c r="I225" s="15"/>
      <c r="J225" s="28"/>
      <c r="K225" s="11"/>
      <c r="L225" s="11"/>
      <c r="M225" s="11"/>
      <c r="N225" s="11"/>
      <c r="O225" s="11"/>
      <c r="P225" s="11"/>
    </row>
    <row r="226" spans="1:16" ht="12.75">
      <c r="A226" s="3">
        <v>2</v>
      </c>
      <c r="B226" s="5" t="s">
        <v>72</v>
      </c>
      <c r="C226" s="6"/>
      <c r="D226" s="6">
        <v>345.258</v>
      </c>
      <c r="E226" s="6">
        <f>D226</f>
        <v>345.258</v>
      </c>
      <c r="F226" s="6">
        <v>631274.63</v>
      </c>
      <c r="G226" s="52">
        <v>670.922</v>
      </c>
      <c r="H226" s="1">
        <v>1226720.5</v>
      </c>
      <c r="I226" s="15">
        <f>F226-H226</f>
        <v>-595445.87</v>
      </c>
      <c r="J226" s="29">
        <f>I226/1663.21</f>
        <v>-358.0100348122005</v>
      </c>
      <c r="K226" s="58"/>
      <c r="L226" s="59"/>
      <c r="M226" s="11"/>
      <c r="N226" s="11"/>
      <c r="O226" s="11"/>
      <c r="P226" s="11"/>
    </row>
    <row r="227" spans="1:16" ht="12.75">
      <c r="A227" s="3"/>
      <c r="B227" s="5" t="s">
        <v>74</v>
      </c>
      <c r="C227" s="6"/>
      <c r="D227" s="6"/>
      <c r="E227" s="25"/>
      <c r="F227" s="6"/>
      <c r="G227" s="1"/>
      <c r="H227" s="1"/>
      <c r="I227" s="15"/>
      <c r="J227" s="15"/>
      <c r="K227" s="11"/>
      <c r="L227" s="11"/>
      <c r="M227" s="11"/>
      <c r="N227" s="11"/>
      <c r="O227" s="11"/>
      <c r="P227" s="11"/>
    </row>
    <row r="228" spans="1:16" ht="12.75">
      <c r="A228" s="3"/>
      <c r="B228" s="5"/>
      <c r="C228" s="6"/>
      <c r="D228" s="6"/>
      <c r="E228" s="68"/>
      <c r="F228" s="69"/>
      <c r="G228" s="1"/>
      <c r="H228" s="1"/>
      <c r="I228" s="15"/>
      <c r="J228" s="15"/>
      <c r="K228" s="11"/>
      <c r="L228" s="11"/>
      <c r="M228" s="11"/>
      <c r="N228" s="11"/>
      <c r="O228" s="11"/>
      <c r="P228" s="11"/>
    </row>
    <row r="229" spans="1:16" ht="12.75">
      <c r="A229" s="1"/>
      <c r="B229" s="6"/>
      <c r="C229" s="1"/>
      <c r="D229" s="1"/>
      <c r="E229" s="1"/>
      <c r="F229" s="1"/>
      <c r="G229" s="1"/>
      <c r="H229" s="1"/>
      <c r="I229" s="15"/>
      <c r="J229" s="15"/>
      <c r="K229" s="11"/>
      <c r="L229" s="11"/>
      <c r="M229" s="11"/>
      <c r="N229" s="11"/>
      <c r="O229" s="11"/>
      <c r="P229" s="11"/>
    </row>
    <row r="230" spans="1:16" ht="12.75">
      <c r="A230" s="1"/>
      <c r="B230" s="8" t="s">
        <v>18</v>
      </c>
      <c r="C230" s="8"/>
      <c r="D230" s="17"/>
      <c r="E230" s="23">
        <f>E226+E223</f>
        <v>494.20099999999996</v>
      </c>
      <c r="F230" s="17">
        <f>F226+F223</f>
        <v>903604.8300000001</v>
      </c>
      <c r="G230" s="8">
        <f>G226+G223</f>
        <v>886.328</v>
      </c>
      <c r="H230" s="10">
        <f>H226+H223</f>
        <v>1620570.99</v>
      </c>
      <c r="I230" s="42">
        <f>F230-H230+I223</f>
        <v>-838486.45</v>
      </c>
      <c r="J230" s="18">
        <f>E230-G230</f>
        <v>-392.127</v>
      </c>
      <c r="K230" s="11"/>
      <c r="L230" s="11"/>
      <c r="M230" s="11"/>
      <c r="N230" s="11"/>
      <c r="O230" s="11"/>
      <c r="P230" s="11"/>
    </row>
    <row r="231" spans="11:16" ht="12.75">
      <c r="K231" s="11"/>
      <c r="L231" s="11"/>
      <c r="M231" s="11"/>
      <c r="N231" s="11"/>
      <c r="O231" s="11"/>
      <c r="P231" s="11"/>
    </row>
    <row r="232" spans="11:16" ht="12.75">
      <c r="K232" s="11"/>
      <c r="L232" s="11"/>
      <c r="M232" s="11"/>
      <c r="N232" s="11"/>
      <c r="O232" s="11"/>
      <c r="P232" s="11"/>
    </row>
    <row r="233" spans="2:16" ht="12.75">
      <c r="B233" s="34" t="s">
        <v>38</v>
      </c>
      <c r="C233" s="34">
        <f aca="true" t="shared" si="11" ref="C233:H233">C214+C230</f>
        <v>626.241</v>
      </c>
      <c r="D233" s="34">
        <f t="shared" si="11"/>
        <v>374.11100000000005</v>
      </c>
      <c r="E233" s="36">
        <f>E214+E230</f>
        <v>6130.2119999999995</v>
      </c>
      <c r="F233" s="39">
        <f t="shared" si="11"/>
        <v>10657102.42</v>
      </c>
      <c r="G233" s="34">
        <f>G214+G230</f>
        <v>5977.382</v>
      </c>
      <c r="H233" s="34">
        <f t="shared" si="11"/>
        <v>10342216.57</v>
      </c>
      <c r="I233" s="61">
        <f>F233-H233</f>
        <v>314885.8499999996</v>
      </c>
      <c r="J233" s="38"/>
      <c r="K233" s="11"/>
      <c r="L233" s="11"/>
      <c r="M233" s="11"/>
      <c r="N233" s="11"/>
      <c r="O233" s="11"/>
      <c r="P233" s="11"/>
    </row>
    <row r="234" spans="11:16" ht="12.75">
      <c r="K234" s="11"/>
      <c r="L234" s="11"/>
      <c r="M234" s="11"/>
      <c r="N234" s="11"/>
      <c r="O234" s="11"/>
      <c r="P234" s="11"/>
    </row>
    <row r="235" spans="1:16" ht="15">
      <c r="A235" s="92" t="s">
        <v>77</v>
      </c>
      <c r="B235" s="92"/>
      <c r="C235" s="92"/>
      <c r="D235" s="92"/>
      <c r="E235" s="92"/>
      <c r="F235" s="92"/>
      <c r="G235" s="92"/>
      <c r="H235" s="92"/>
      <c r="I235" s="92"/>
      <c r="J235" s="93"/>
      <c r="K235" s="11"/>
      <c r="L235" s="11"/>
      <c r="M235" s="11"/>
      <c r="N235" s="11"/>
      <c r="O235" s="11"/>
      <c r="P235" s="11"/>
    </row>
    <row r="236" spans="1:16" ht="12.75">
      <c r="A236" s="11"/>
      <c r="B236" s="11"/>
      <c r="C236" s="11"/>
      <c r="D236" s="11"/>
      <c r="E236" s="11"/>
      <c r="F236" s="11"/>
      <c r="G236" s="11"/>
      <c r="H236" s="11"/>
      <c r="I236" s="11"/>
      <c r="J236" s="71"/>
      <c r="K236" s="11"/>
      <c r="L236" s="11"/>
      <c r="M236" s="11"/>
      <c r="N236" s="11"/>
      <c r="O236" s="11"/>
      <c r="P236" s="11"/>
    </row>
    <row r="237" spans="1:16" ht="12.75">
      <c r="A237" s="11"/>
      <c r="B237" s="11"/>
      <c r="C237" s="11"/>
      <c r="D237" s="11"/>
      <c r="E237" s="11"/>
      <c r="F237" s="11"/>
      <c r="G237" s="11"/>
      <c r="H237" s="11"/>
      <c r="I237" s="11"/>
      <c r="J237" s="71"/>
      <c r="K237" s="11"/>
      <c r="L237" s="11"/>
      <c r="M237" s="11"/>
      <c r="N237" s="11"/>
      <c r="O237" s="11"/>
      <c r="P237" s="11"/>
    </row>
    <row r="238" spans="1:16" ht="12.75">
      <c r="A238" s="88" t="s">
        <v>7</v>
      </c>
      <c r="B238" s="88" t="s">
        <v>0</v>
      </c>
      <c r="C238" s="90" t="s">
        <v>1</v>
      </c>
      <c r="D238" s="94"/>
      <c r="E238" s="91"/>
      <c r="F238" s="88" t="s">
        <v>19</v>
      </c>
      <c r="G238" s="88" t="s">
        <v>4</v>
      </c>
      <c r="H238" s="88" t="s">
        <v>20</v>
      </c>
      <c r="I238" s="88" t="s">
        <v>6</v>
      </c>
      <c r="J238" s="88" t="s">
        <v>6</v>
      </c>
      <c r="K238" s="11"/>
      <c r="L238" s="11"/>
      <c r="M238" s="11"/>
      <c r="N238" s="11"/>
      <c r="O238" s="11"/>
      <c r="P238" s="11"/>
    </row>
    <row r="239" spans="1:16" ht="52.5">
      <c r="A239" s="89"/>
      <c r="B239" s="89"/>
      <c r="C239" s="2" t="s">
        <v>8</v>
      </c>
      <c r="D239" s="2" t="s">
        <v>9</v>
      </c>
      <c r="E239" s="22" t="s">
        <v>31</v>
      </c>
      <c r="F239" s="89"/>
      <c r="G239" s="89"/>
      <c r="H239" s="89"/>
      <c r="I239" s="89"/>
      <c r="J239" s="89"/>
      <c r="K239" s="11"/>
      <c r="L239" s="11"/>
      <c r="M239" s="11"/>
      <c r="N239" s="11"/>
      <c r="O239" s="11"/>
      <c r="P239" s="11"/>
    </row>
    <row r="240" spans="1:16" ht="12.75">
      <c r="A240" s="1"/>
      <c r="B240" s="1"/>
      <c r="C240" s="14" t="s">
        <v>21</v>
      </c>
      <c r="D240" s="14" t="s">
        <v>21</v>
      </c>
      <c r="E240" s="14" t="s">
        <v>21</v>
      </c>
      <c r="F240" s="14" t="s">
        <v>13</v>
      </c>
      <c r="G240" s="14" t="s">
        <v>21</v>
      </c>
      <c r="H240" s="14" t="s">
        <v>13</v>
      </c>
      <c r="I240" s="14" t="s">
        <v>13</v>
      </c>
      <c r="J240" s="14" t="s">
        <v>21</v>
      </c>
      <c r="K240" s="11"/>
      <c r="L240" s="11"/>
      <c r="M240" s="11"/>
      <c r="N240" s="11"/>
      <c r="O240" s="11"/>
      <c r="P240" s="11"/>
    </row>
    <row r="241" spans="1:16" ht="12.75">
      <c r="A241" s="4"/>
      <c r="B241" s="5"/>
      <c r="C241" s="6"/>
      <c r="D241" s="6"/>
      <c r="E241" s="6"/>
      <c r="F241" s="7"/>
      <c r="G241" s="8"/>
      <c r="H241" s="1"/>
      <c r="I241" s="15"/>
      <c r="J241" s="28"/>
      <c r="K241" s="11"/>
      <c r="L241" s="11"/>
      <c r="M241" s="11"/>
      <c r="N241" s="11"/>
      <c r="O241" s="11"/>
      <c r="P241" s="11"/>
    </row>
    <row r="242" spans="1:16" ht="12.75">
      <c r="A242" s="4" t="s">
        <v>75</v>
      </c>
      <c r="B242" s="5" t="s">
        <v>72</v>
      </c>
      <c r="C242" s="6">
        <v>160.785</v>
      </c>
      <c r="D242" s="6">
        <v>6.83</v>
      </c>
      <c r="E242" s="6">
        <f>C242+D242</f>
        <v>167.615</v>
      </c>
      <c r="F242" s="7">
        <v>306469.74</v>
      </c>
      <c r="G242" s="8">
        <v>202.878</v>
      </c>
      <c r="H242" s="1">
        <v>370944.16</v>
      </c>
      <c r="I242" s="15">
        <f>F242-H242</f>
        <v>-64474.419999999984</v>
      </c>
      <c r="J242" s="29">
        <f>I242/1663.21</f>
        <v>-38.76505071518328</v>
      </c>
      <c r="K242" s="11"/>
      <c r="L242" s="11"/>
      <c r="M242" s="11"/>
      <c r="N242" s="11"/>
      <c r="O242" s="11"/>
      <c r="P242" s="11"/>
    </row>
    <row r="243" spans="1:16" ht="12.75">
      <c r="A243" s="4"/>
      <c r="B243" s="5" t="s">
        <v>73</v>
      </c>
      <c r="C243" s="6"/>
      <c r="D243" s="6"/>
      <c r="E243" s="6"/>
      <c r="F243" s="7"/>
      <c r="G243" s="8"/>
      <c r="H243" s="1"/>
      <c r="I243" s="15"/>
      <c r="J243" s="28"/>
      <c r="K243" s="11"/>
      <c r="L243" s="11"/>
      <c r="M243" s="11"/>
      <c r="N243" s="11"/>
      <c r="O243" s="11"/>
      <c r="P243" s="11"/>
    </row>
    <row r="244" spans="1:16" ht="12.75">
      <c r="A244" s="4"/>
      <c r="B244" s="5"/>
      <c r="C244" s="6"/>
      <c r="D244" s="6"/>
      <c r="E244" s="6"/>
      <c r="F244" s="7"/>
      <c r="G244" s="8"/>
      <c r="H244" s="1"/>
      <c r="I244" s="15"/>
      <c r="J244" s="28"/>
      <c r="K244" s="11"/>
      <c r="L244" s="11"/>
      <c r="M244" s="11"/>
      <c r="N244" s="11"/>
      <c r="O244" s="11"/>
      <c r="P244" s="11"/>
    </row>
    <row r="245" spans="1:16" ht="12.75">
      <c r="A245" s="3">
        <v>2</v>
      </c>
      <c r="B245" s="5" t="s">
        <v>72</v>
      </c>
      <c r="C245" s="6"/>
      <c r="D245" s="6">
        <v>346.792</v>
      </c>
      <c r="E245" s="6">
        <f>D245</f>
        <v>346.792</v>
      </c>
      <c r="F245" s="6">
        <v>634079.41</v>
      </c>
      <c r="G245" s="52">
        <v>473.482</v>
      </c>
      <c r="H245" s="1">
        <v>865719.22</v>
      </c>
      <c r="I245" s="15">
        <f>F245-H245</f>
        <v>-231639.80999999994</v>
      </c>
      <c r="J245" s="29">
        <f>I245/1663.21</f>
        <v>-139.27273765790244</v>
      </c>
      <c r="K245" s="11"/>
      <c r="L245" s="11"/>
      <c r="M245" s="11"/>
      <c r="N245" s="11"/>
      <c r="O245" s="11"/>
      <c r="P245" s="11"/>
    </row>
    <row r="246" spans="1:16" ht="12.75">
      <c r="A246" s="3"/>
      <c r="B246" s="5" t="s">
        <v>74</v>
      </c>
      <c r="C246" s="6"/>
      <c r="D246" s="6"/>
      <c r="E246" s="25"/>
      <c r="F246" s="6"/>
      <c r="G246" s="1"/>
      <c r="H246" s="1"/>
      <c r="I246" s="15"/>
      <c r="J246" s="15"/>
      <c r="K246" s="11"/>
      <c r="L246" s="11"/>
      <c r="M246" s="11"/>
      <c r="N246" s="11"/>
      <c r="O246" s="11"/>
      <c r="P246" s="11"/>
    </row>
    <row r="247" spans="1:16" ht="12.75">
      <c r="A247" s="3"/>
      <c r="B247" s="5"/>
      <c r="C247" s="6"/>
      <c r="D247" s="6"/>
      <c r="E247" s="68"/>
      <c r="F247" s="69"/>
      <c r="G247" s="1"/>
      <c r="H247" s="1"/>
      <c r="I247" s="15"/>
      <c r="J247" s="15"/>
      <c r="K247" s="11"/>
      <c r="L247" s="11"/>
      <c r="M247" s="11"/>
      <c r="N247" s="11"/>
      <c r="O247" s="11"/>
      <c r="P247" s="11"/>
    </row>
    <row r="248" spans="1:16" ht="12.75">
      <c r="A248" s="1"/>
      <c r="B248" s="6"/>
      <c r="C248" s="1"/>
      <c r="D248" s="1"/>
      <c r="E248" s="1"/>
      <c r="F248" s="1"/>
      <c r="G248" s="1"/>
      <c r="H248" s="1"/>
      <c r="I248" s="15"/>
      <c r="J248" s="15"/>
      <c r="K248" s="11"/>
      <c r="L248" s="11"/>
      <c r="M248" s="11"/>
      <c r="N248" s="11"/>
      <c r="O248" s="11"/>
      <c r="P248" s="11"/>
    </row>
    <row r="249" spans="1:16" ht="12.75">
      <c r="A249" s="1"/>
      <c r="B249" s="8" t="s">
        <v>18</v>
      </c>
      <c r="C249" s="8"/>
      <c r="D249" s="17"/>
      <c r="E249" s="23">
        <f>E245+E242</f>
        <v>514.4069999999999</v>
      </c>
      <c r="F249" s="17">
        <f>F245+F242</f>
        <v>940549.15</v>
      </c>
      <c r="G249" s="8">
        <f>G245+G242</f>
        <v>676.36</v>
      </c>
      <c r="H249" s="10">
        <f>H245+H242</f>
        <v>1236663.38</v>
      </c>
      <c r="I249" s="42">
        <f>F249-H249</f>
        <v>-296114.22999999986</v>
      </c>
      <c r="J249" s="18">
        <f>E249-G249</f>
        <v>-161.9530000000001</v>
      </c>
      <c r="K249" s="11"/>
      <c r="L249" s="11"/>
      <c r="M249" s="11"/>
      <c r="N249" s="11"/>
      <c r="O249" s="11"/>
      <c r="P249" s="11"/>
    </row>
    <row r="250" spans="11:16" ht="12.75">
      <c r="K250" s="11"/>
      <c r="L250" s="11"/>
      <c r="M250" s="11"/>
      <c r="N250" s="11"/>
      <c r="O250" s="11"/>
      <c r="P250" s="11"/>
    </row>
    <row r="251" spans="11:16" ht="12.75">
      <c r="K251" s="11"/>
      <c r="L251" s="11"/>
      <c r="M251" s="11"/>
      <c r="N251" s="11"/>
      <c r="O251" s="11"/>
      <c r="P251" s="11"/>
    </row>
    <row r="252" spans="2:16" ht="12.75">
      <c r="B252" s="34" t="s">
        <v>38</v>
      </c>
      <c r="C252" s="34">
        <f aca="true" t="shared" si="12" ref="C252:H252">C233+C249</f>
        <v>626.241</v>
      </c>
      <c r="D252" s="34">
        <f t="shared" si="12"/>
        <v>374.11100000000005</v>
      </c>
      <c r="E252" s="36">
        <f>E233+E249</f>
        <v>6644.619</v>
      </c>
      <c r="F252" s="39">
        <f t="shared" si="12"/>
        <v>11597651.57</v>
      </c>
      <c r="G252" s="34">
        <f>G233+G249</f>
        <v>6653.741999999999</v>
      </c>
      <c r="H252" s="34">
        <f t="shared" si="12"/>
        <v>11578879.95</v>
      </c>
      <c r="I252" s="61">
        <f>F252-H252</f>
        <v>18771.620000001043</v>
      </c>
      <c r="J252" s="38"/>
      <c r="K252" s="11"/>
      <c r="L252" s="11"/>
      <c r="M252" s="11"/>
      <c r="N252" s="11"/>
      <c r="O252" s="11"/>
      <c r="P252" s="11"/>
    </row>
    <row r="253" spans="9:16" ht="12.75">
      <c r="I253" s="83"/>
      <c r="J253" s="83"/>
      <c r="K253" s="11"/>
      <c r="L253" s="11"/>
      <c r="M253" s="11"/>
      <c r="N253" s="11"/>
      <c r="O253" s="11"/>
      <c r="P253" s="11"/>
    </row>
    <row r="254" spans="1:16" ht="15">
      <c r="A254" s="92" t="s">
        <v>78</v>
      </c>
      <c r="B254" s="92"/>
      <c r="C254" s="92"/>
      <c r="D254" s="92"/>
      <c r="E254" s="92"/>
      <c r="F254" s="92"/>
      <c r="G254" s="92"/>
      <c r="H254" s="92"/>
      <c r="I254" s="92"/>
      <c r="J254" s="93"/>
      <c r="K254" s="11"/>
      <c r="L254" s="11"/>
      <c r="M254" s="11"/>
      <c r="N254" s="11"/>
      <c r="O254" s="11"/>
      <c r="P254" s="11"/>
    </row>
    <row r="255" spans="1:16" ht="12.75">
      <c r="A255" s="11"/>
      <c r="B255" s="11"/>
      <c r="C255" s="11"/>
      <c r="D255" s="11"/>
      <c r="E255" s="11"/>
      <c r="F255" s="11"/>
      <c r="G255" s="11"/>
      <c r="H255" s="11"/>
      <c r="I255" s="11"/>
      <c r="J255" s="71"/>
      <c r="K255" s="11"/>
      <c r="L255" s="11"/>
      <c r="M255" s="11"/>
      <c r="N255" s="11"/>
      <c r="O255" s="11"/>
      <c r="P255" s="11"/>
    </row>
    <row r="256" spans="1:16" ht="12.75">
      <c r="A256" s="11"/>
      <c r="B256" s="11"/>
      <c r="C256" s="11"/>
      <c r="D256" s="11"/>
      <c r="E256" s="11"/>
      <c r="F256" s="11"/>
      <c r="G256" s="11"/>
      <c r="H256" s="11"/>
      <c r="I256" s="11"/>
      <c r="J256" s="71"/>
      <c r="K256" s="11"/>
      <c r="L256" s="11"/>
      <c r="M256" s="11"/>
      <c r="N256" s="11"/>
      <c r="O256" s="11"/>
      <c r="P256" s="11"/>
    </row>
    <row r="257" spans="1:16" ht="12.75">
      <c r="A257" s="88" t="s">
        <v>7</v>
      </c>
      <c r="B257" s="88" t="s">
        <v>0</v>
      </c>
      <c r="C257" s="90" t="s">
        <v>1</v>
      </c>
      <c r="D257" s="94"/>
      <c r="E257" s="91"/>
      <c r="F257" s="88" t="s">
        <v>19</v>
      </c>
      <c r="G257" s="88" t="s">
        <v>4</v>
      </c>
      <c r="H257" s="88" t="s">
        <v>20</v>
      </c>
      <c r="I257" s="88" t="s">
        <v>6</v>
      </c>
      <c r="J257" s="88" t="s">
        <v>6</v>
      </c>
      <c r="K257" s="11"/>
      <c r="L257" s="11"/>
      <c r="M257" s="11"/>
      <c r="N257" s="11"/>
      <c r="O257" s="11"/>
      <c r="P257" s="11"/>
    </row>
    <row r="258" spans="1:16" ht="52.5">
      <c r="A258" s="89"/>
      <c r="B258" s="89"/>
      <c r="C258" s="2" t="s">
        <v>8</v>
      </c>
      <c r="D258" s="2" t="s">
        <v>9</v>
      </c>
      <c r="E258" s="22" t="s">
        <v>31</v>
      </c>
      <c r="F258" s="89"/>
      <c r="G258" s="89"/>
      <c r="H258" s="89"/>
      <c r="I258" s="89"/>
      <c r="J258" s="89"/>
      <c r="K258" s="11"/>
      <c r="L258" s="11"/>
      <c r="M258" s="11"/>
      <c r="N258" s="11"/>
      <c r="O258" s="11"/>
      <c r="P258" s="11"/>
    </row>
    <row r="259" spans="1:16" ht="12.75">
      <c r="A259" s="1"/>
      <c r="B259" s="1"/>
      <c r="C259" s="14" t="s">
        <v>21</v>
      </c>
      <c r="D259" s="14" t="s">
        <v>21</v>
      </c>
      <c r="E259" s="14" t="s">
        <v>21</v>
      </c>
      <c r="F259" s="14" t="s">
        <v>13</v>
      </c>
      <c r="G259" s="14" t="s">
        <v>21</v>
      </c>
      <c r="H259" s="14" t="s">
        <v>13</v>
      </c>
      <c r="I259" s="14" t="s">
        <v>13</v>
      </c>
      <c r="J259" s="14" t="s">
        <v>21</v>
      </c>
      <c r="K259" s="11"/>
      <c r="L259" s="11"/>
      <c r="M259" s="11"/>
      <c r="N259" s="11"/>
      <c r="O259" s="11"/>
      <c r="P259" s="11"/>
    </row>
    <row r="260" spans="1:16" ht="12.75">
      <c r="A260" s="4"/>
      <c r="B260" s="5"/>
      <c r="C260" s="6"/>
      <c r="D260" s="6"/>
      <c r="E260" s="6"/>
      <c r="F260" s="7"/>
      <c r="G260" s="8"/>
      <c r="H260" s="1"/>
      <c r="I260" s="15"/>
      <c r="J260" s="28"/>
      <c r="K260" s="11"/>
      <c r="L260" s="11"/>
      <c r="M260" s="11"/>
      <c r="N260" s="11"/>
      <c r="O260" s="11"/>
      <c r="P260" s="11"/>
    </row>
    <row r="261" spans="1:16" ht="12.75">
      <c r="A261" s="4" t="s">
        <v>75</v>
      </c>
      <c r="B261" s="5" t="s">
        <v>72</v>
      </c>
      <c r="C261" s="6">
        <v>124.279</v>
      </c>
      <c r="D261" s="6">
        <v>17.288</v>
      </c>
      <c r="E261" s="6">
        <f>C261+D261</f>
        <v>141.567</v>
      </c>
      <c r="F261" s="7">
        <v>258844.6</v>
      </c>
      <c r="G261" s="8">
        <v>227.403</v>
      </c>
      <c r="H261" s="1">
        <v>415785.92</v>
      </c>
      <c r="I261" s="15">
        <f>F261-H261</f>
        <v>-156941.31999999998</v>
      </c>
      <c r="J261" s="29">
        <f>I261/1663.21</f>
        <v>-94.36049566801545</v>
      </c>
      <c r="K261" s="11"/>
      <c r="L261" s="11"/>
      <c r="M261" s="11"/>
      <c r="N261" s="11"/>
      <c r="O261" s="11"/>
      <c r="P261" s="11"/>
    </row>
    <row r="262" spans="1:16" ht="12.75">
      <c r="A262" s="4"/>
      <c r="B262" s="5" t="s">
        <v>73</v>
      </c>
      <c r="C262" s="6"/>
      <c r="D262" s="6"/>
      <c r="E262" s="6"/>
      <c r="F262" s="7"/>
      <c r="G262" s="8"/>
      <c r="H262" s="1"/>
      <c r="I262" s="15"/>
      <c r="J262" s="28"/>
      <c r="K262" s="11"/>
      <c r="L262" s="11"/>
      <c r="M262" s="11"/>
      <c r="N262" s="11"/>
      <c r="O262" s="11"/>
      <c r="P262" s="11"/>
    </row>
    <row r="263" spans="1:16" ht="12.75">
      <c r="A263" s="4"/>
      <c r="B263" s="5"/>
      <c r="C263" s="6"/>
      <c r="D263" s="6"/>
      <c r="E263" s="6"/>
      <c r="F263" s="7"/>
      <c r="G263" s="8"/>
      <c r="H263" s="1"/>
      <c r="I263" s="15"/>
      <c r="J263" s="28"/>
      <c r="K263" s="11"/>
      <c r="L263" s="11"/>
      <c r="M263" s="11"/>
      <c r="N263" s="11"/>
      <c r="O263" s="11"/>
      <c r="P263" s="11"/>
    </row>
    <row r="264" spans="1:16" ht="12.75">
      <c r="A264" s="3">
        <v>2</v>
      </c>
      <c r="B264" s="5" t="s">
        <v>72</v>
      </c>
      <c r="C264" s="6"/>
      <c r="D264" s="6">
        <v>346.792</v>
      </c>
      <c r="E264" s="6">
        <f>D264</f>
        <v>346.792</v>
      </c>
      <c r="F264" s="6">
        <v>634079.41</v>
      </c>
      <c r="G264" s="52">
        <v>365.978</v>
      </c>
      <c r="H264" s="1">
        <v>669157.83</v>
      </c>
      <c r="I264" s="15">
        <f>F264-H264</f>
        <v>-35078.419999999925</v>
      </c>
      <c r="J264" s="29">
        <f>I264/1663.21</f>
        <v>-21.090794307393487</v>
      </c>
      <c r="K264" s="11"/>
      <c r="L264" s="11"/>
      <c r="M264" s="11"/>
      <c r="N264" s="11"/>
      <c r="O264" s="11"/>
      <c r="P264" s="11"/>
    </row>
    <row r="265" spans="1:16" ht="12.75">
      <c r="A265" s="3"/>
      <c r="B265" s="5" t="s">
        <v>74</v>
      </c>
      <c r="C265" s="6"/>
      <c r="D265" s="6"/>
      <c r="E265" s="25"/>
      <c r="F265" s="6"/>
      <c r="G265" s="1"/>
      <c r="H265" s="1"/>
      <c r="I265" s="15"/>
      <c r="J265" s="15"/>
      <c r="K265" s="11"/>
      <c r="L265" s="11"/>
      <c r="M265" s="11"/>
      <c r="N265" s="11"/>
      <c r="O265" s="11"/>
      <c r="P265" s="11"/>
    </row>
    <row r="266" spans="1:16" ht="12.75">
      <c r="A266" s="3"/>
      <c r="B266" s="5"/>
      <c r="C266" s="6"/>
      <c r="D266" s="6"/>
      <c r="E266" s="68"/>
      <c r="F266" s="69"/>
      <c r="G266" s="1"/>
      <c r="H266" s="1"/>
      <c r="I266" s="15"/>
      <c r="J266" s="15"/>
      <c r="K266" s="11"/>
      <c r="L266" s="11"/>
      <c r="M266" s="11"/>
      <c r="N266" s="11"/>
      <c r="O266" s="11"/>
      <c r="P266" s="11"/>
    </row>
    <row r="267" spans="1:10" ht="12.75">
      <c r="A267" s="1"/>
      <c r="B267" s="6"/>
      <c r="C267" s="1"/>
      <c r="D267" s="1"/>
      <c r="E267" s="1"/>
      <c r="F267" s="1"/>
      <c r="G267" s="1"/>
      <c r="H267" s="1"/>
      <c r="I267" s="15"/>
      <c r="J267" s="15"/>
    </row>
    <row r="268" spans="1:10" ht="12.75">
      <c r="A268" s="1"/>
      <c r="B268" s="8" t="s">
        <v>18</v>
      </c>
      <c r="C268" s="8"/>
      <c r="D268" s="17"/>
      <c r="E268" s="23">
        <f>E264+E261</f>
        <v>488.359</v>
      </c>
      <c r="F268" s="17">
        <f>F264+F261</f>
        <v>892924.01</v>
      </c>
      <c r="G268" s="8">
        <f>G264+G261</f>
        <v>593.381</v>
      </c>
      <c r="H268" s="10">
        <f>H264+H261</f>
        <v>1084943.75</v>
      </c>
      <c r="I268" s="42">
        <f>F268-H268</f>
        <v>-192019.74</v>
      </c>
      <c r="J268" s="18">
        <f>E268-G268</f>
        <v>-105.02199999999999</v>
      </c>
    </row>
    <row r="271" spans="2:10" ht="12.75">
      <c r="B271" s="34" t="s">
        <v>38</v>
      </c>
      <c r="C271" s="34">
        <f>C252+C268</f>
        <v>626.241</v>
      </c>
      <c r="D271" s="34">
        <f>D252+D268</f>
        <v>374.11100000000005</v>
      </c>
      <c r="E271" s="36">
        <f>E252+E268</f>
        <v>7132.978</v>
      </c>
      <c r="F271" s="39">
        <f>F252+F268</f>
        <v>12490575.58</v>
      </c>
      <c r="G271" s="34">
        <f>G252+G268</f>
        <v>7247.123</v>
      </c>
      <c r="H271" s="34">
        <f>H252+H268</f>
        <v>12663823.7</v>
      </c>
      <c r="I271" s="40">
        <f>F271-H271</f>
        <v>-173248.11999999918</v>
      </c>
      <c r="J271" s="86">
        <v>-94.753</v>
      </c>
    </row>
    <row r="273" spans="2:3" ht="12.75">
      <c r="B273" t="s">
        <v>25</v>
      </c>
      <c r="C273" t="s">
        <v>26</v>
      </c>
    </row>
    <row r="275" ht="12.75">
      <c r="B275" t="s">
        <v>27</v>
      </c>
    </row>
  </sheetData>
  <mergeCells count="146">
    <mergeCell ref="A254:J254"/>
    <mergeCell ref="F257:F258"/>
    <mergeCell ref="C257:E257"/>
    <mergeCell ref="B257:B258"/>
    <mergeCell ref="A257:A258"/>
    <mergeCell ref="J257:J258"/>
    <mergeCell ref="I257:I258"/>
    <mergeCell ref="H257:H258"/>
    <mergeCell ref="G257:G258"/>
    <mergeCell ref="A235:J235"/>
    <mergeCell ref="F238:F239"/>
    <mergeCell ref="C238:E238"/>
    <mergeCell ref="B238:B239"/>
    <mergeCell ref="A238:A239"/>
    <mergeCell ref="J238:J239"/>
    <mergeCell ref="I238:I239"/>
    <mergeCell ref="H238:H239"/>
    <mergeCell ref="G238:G239"/>
    <mergeCell ref="K219:K221"/>
    <mergeCell ref="L219:L221"/>
    <mergeCell ref="M219:M221"/>
    <mergeCell ref="N219:N221"/>
    <mergeCell ref="A199:J199"/>
    <mergeCell ref="F202:F203"/>
    <mergeCell ref="C202:E202"/>
    <mergeCell ref="B202:B203"/>
    <mergeCell ref="A202:A203"/>
    <mergeCell ref="J202:J203"/>
    <mergeCell ref="I202:I203"/>
    <mergeCell ref="H202:H203"/>
    <mergeCell ref="G202:G203"/>
    <mergeCell ref="A183:J183"/>
    <mergeCell ref="F186:F187"/>
    <mergeCell ref="C186:E186"/>
    <mergeCell ref="B186:B187"/>
    <mergeCell ref="A186:A187"/>
    <mergeCell ref="J186:J187"/>
    <mergeCell ref="I186:I187"/>
    <mergeCell ref="H186:H187"/>
    <mergeCell ref="G186:G187"/>
    <mergeCell ref="A167:J167"/>
    <mergeCell ref="F170:F171"/>
    <mergeCell ref="C170:E170"/>
    <mergeCell ref="B170:B171"/>
    <mergeCell ref="A170:A171"/>
    <mergeCell ref="J170:J171"/>
    <mergeCell ref="I170:I171"/>
    <mergeCell ref="H170:H171"/>
    <mergeCell ref="G170:G171"/>
    <mergeCell ref="A150:J150"/>
    <mergeCell ref="F153:F154"/>
    <mergeCell ref="C153:E153"/>
    <mergeCell ref="B153:B154"/>
    <mergeCell ref="A153:A154"/>
    <mergeCell ref="J153:J154"/>
    <mergeCell ref="I153:I154"/>
    <mergeCell ref="H153:H154"/>
    <mergeCell ref="G153:G154"/>
    <mergeCell ref="A76:J76"/>
    <mergeCell ref="F79:F80"/>
    <mergeCell ref="B79:B80"/>
    <mergeCell ref="A79:A80"/>
    <mergeCell ref="C79:E79"/>
    <mergeCell ref="J79:J80"/>
    <mergeCell ref="I79:I80"/>
    <mergeCell ref="H79:H80"/>
    <mergeCell ref="G79:G80"/>
    <mergeCell ref="A57:J57"/>
    <mergeCell ref="F60:F61"/>
    <mergeCell ref="C60:E60"/>
    <mergeCell ref="B60:B61"/>
    <mergeCell ref="A60:A61"/>
    <mergeCell ref="J60:J61"/>
    <mergeCell ref="I60:I61"/>
    <mergeCell ref="H60:H61"/>
    <mergeCell ref="G60:G61"/>
    <mergeCell ref="A41:A42"/>
    <mergeCell ref="A38:J38"/>
    <mergeCell ref="I41:I42"/>
    <mergeCell ref="H41:H42"/>
    <mergeCell ref="G41:G42"/>
    <mergeCell ref="F41:F42"/>
    <mergeCell ref="J41:J42"/>
    <mergeCell ref="C41:E41"/>
    <mergeCell ref="B41:B42"/>
    <mergeCell ref="L4:L6"/>
    <mergeCell ref="B22:B23"/>
    <mergeCell ref="N4:N6"/>
    <mergeCell ref="O4:O6"/>
    <mergeCell ref="F22:F23"/>
    <mergeCell ref="P4:P6"/>
    <mergeCell ref="C22:E22"/>
    <mergeCell ref="J22:J23"/>
    <mergeCell ref="A22:A23"/>
    <mergeCell ref="J4:J5"/>
    <mergeCell ref="A19:J19"/>
    <mergeCell ref="C4:E4"/>
    <mergeCell ref="G22:G23"/>
    <mergeCell ref="I22:I23"/>
    <mergeCell ref="H22:H23"/>
    <mergeCell ref="Q5:Q6"/>
    <mergeCell ref="A1:J1"/>
    <mergeCell ref="A4:A5"/>
    <mergeCell ref="B4:B5"/>
    <mergeCell ref="F4:F5"/>
    <mergeCell ref="G4:G5"/>
    <mergeCell ref="H4:H5"/>
    <mergeCell ref="I4:I5"/>
    <mergeCell ref="M4:M6"/>
    <mergeCell ref="K4:K6"/>
    <mergeCell ref="A95:J95"/>
    <mergeCell ref="F98:F99"/>
    <mergeCell ref="C98:E98"/>
    <mergeCell ref="B98:B99"/>
    <mergeCell ref="A98:A99"/>
    <mergeCell ref="J98:J99"/>
    <mergeCell ref="I98:I99"/>
    <mergeCell ref="H98:H99"/>
    <mergeCell ref="G98:G99"/>
    <mergeCell ref="A114:J114"/>
    <mergeCell ref="F117:F118"/>
    <mergeCell ref="C117:E117"/>
    <mergeCell ref="B117:B118"/>
    <mergeCell ref="A117:A118"/>
    <mergeCell ref="J117:J118"/>
    <mergeCell ref="I117:I118"/>
    <mergeCell ref="H117:H118"/>
    <mergeCell ref="G117:G118"/>
    <mergeCell ref="A133:J133"/>
    <mergeCell ref="F136:F137"/>
    <mergeCell ref="C136:E136"/>
    <mergeCell ref="B136:B137"/>
    <mergeCell ref="A136:A137"/>
    <mergeCell ref="J136:J137"/>
    <mergeCell ref="I136:I137"/>
    <mergeCell ref="H136:H137"/>
    <mergeCell ref="G136:G137"/>
    <mergeCell ref="A216:J216"/>
    <mergeCell ref="F219:F220"/>
    <mergeCell ref="C219:E219"/>
    <mergeCell ref="B219:B220"/>
    <mergeCell ref="A219:A220"/>
    <mergeCell ref="J219:J220"/>
    <mergeCell ref="I219:I220"/>
    <mergeCell ref="H219:H220"/>
    <mergeCell ref="G219:G220"/>
  </mergeCells>
  <printOptions/>
  <pageMargins left="0.24" right="0.14" top="0.38" bottom="0.36" header="0.19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2013-09-12T14:11:21Z</cp:lastPrinted>
  <dcterms:created xsi:type="dcterms:W3CDTF">1996-10-08T23:32:33Z</dcterms:created>
  <dcterms:modified xsi:type="dcterms:W3CDTF">2014-04-29T08:00:26Z</dcterms:modified>
  <cp:category/>
  <cp:version/>
  <cp:contentType/>
  <cp:contentStatus/>
</cp:coreProperties>
</file>