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ХВС" sheetId="1" r:id="rId1"/>
    <sheet name="отопление" sheetId="2" r:id="rId2"/>
  </sheets>
  <definedNames/>
  <calcPr fullCalcOnLoad="1"/>
</workbook>
</file>

<file path=xl/sharedStrings.xml><?xml version="1.0" encoding="utf-8"?>
<sst xmlns="http://schemas.openxmlformats.org/spreadsheetml/2006/main" count="773" uniqueCount="81">
  <si>
    <t>№ п/п</t>
  </si>
  <si>
    <t>Разница</t>
  </si>
  <si>
    <t>руб</t>
  </si>
  <si>
    <t>м.куб.</t>
  </si>
  <si>
    <t>Итого</t>
  </si>
  <si>
    <t>Вид начислений</t>
  </si>
  <si>
    <t>Начислено населению</t>
  </si>
  <si>
    <t>Всего начисленно за расчетный период                 ( с учетом перерасчетов)</t>
  </si>
  <si>
    <t>Объем потребленных коммунальных услуг по  общедомовому прибору учета</t>
  </si>
  <si>
    <t>Сумма коммунальных услуг по общедомовым приборам учета</t>
  </si>
  <si>
    <t xml:space="preserve">  по индивидуальным приборам учета</t>
  </si>
  <si>
    <t>по нормативу потребления</t>
  </si>
  <si>
    <t>м. куб.</t>
  </si>
  <si>
    <t>руб.</t>
  </si>
  <si>
    <t>м.куб</t>
  </si>
  <si>
    <t>Водоотведение</t>
  </si>
  <si>
    <t>Нежилые помещения</t>
  </si>
  <si>
    <t>Холодное водоснабжение</t>
  </si>
  <si>
    <t>Всего начисленно за расчетный период                   ( с учетом перерасчетов)</t>
  </si>
  <si>
    <t>Сумма коммунальных услуг по общедомовому прибору учета</t>
  </si>
  <si>
    <t>Гкал.</t>
  </si>
  <si>
    <t xml:space="preserve">Горячее водоснабжение </t>
  </si>
  <si>
    <t>(подогрев)</t>
  </si>
  <si>
    <t>отопление</t>
  </si>
  <si>
    <t>Экономист</t>
  </si>
  <si>
    <t>Завьялова В.А.</t>
  </si>
  <si>
    <t>тел. 8 (498) 568-57-00</t>
  </si>
  <si>
    <t>Начисление населению за ГВС (подогрев) и отопление за январь 2013г.</t>
  </si>
  <si>
    <t xml:space="preserve">Горячая вода по ОДПУ (подогрев) </t>
  </si>
  <si>
    <t xml:space="preserve">  Всего объем коммунальных услуг</t>
  </si>
  <si>
    <t>Начисление населению за ХВС и водоотведение за январь 2013г.</t>
  </si>
  <si>
    <t>2</t>
  </si>
  <si>
    <t>Холодная вода по ОДПУ</t>
  </si>
  <si>
    <t>Всего объем коммунальных услуг</t>
  </si>
  <si>
    <t>ул. Успенская. д.32</t>
  </si>
  <si>
    <t>Начисление населению за ХВС и водоотведение за февраль 2013г.</t>
  </si>
  <si>
    <t>Начисление населению за ГВС (подогрев) и отопление за февраль 2013г.</t>
  </si>
  <si>
    <t>Экономист             Завьялова В.А.</t>
  </si>
  <si>
    <t>8 (498) 568-57-00</t>
  </si>
  <si>
    <t>Всего с 01.01.2013г.</t>
  </si>
  <si>
    <t>Начисление населению за ГВС (подогрев) и отопление за март 2013г.</t>
  </si>
  <si>
    <t>Начисление населению за ХВС и водоотведение за март 2013г.</t>
  </si>
  <si>
    <t>Начисление населению за ХВС и водоотведение за апрель 2013г.</t>
  </si>
  <si>
    <t>Начисление населению за ГВС (подогрев) и отопление за апрель 2013г.</t>
  </si>
  <si>
    <t>Начисление населению за ГВС (подогрев) и отопление за май 2013г.</t>
  </si>
  <si>
    <t>Начисление населению за ХВС и водоотведение за май 2013г.</t>
  </si>
  <si>
    <t>Начисление населению за ХВС и водоотведение за июнь 2013г.</t>
  </si>
  <si>
    <t>Начисление населению за ГВС (подогрев) и отопление за июнь 2013г.</t>
  </si>
  <si>
    <t>Начисление населению за ГВС (подогрев) и отопление за июль 2013г.</t>
  </si>
  <si>
    <t>Начисление населению за ХВС и водоотведение за июль 2013г.</t>
  </si>
  <si>
    <t>для нужд ГВС</t>
  </si>
  <si>
    <t>3</t>
  </si>
  <si>
    <t>Начисление населению за ГВС (подогрев) и отопление за август 2013г.</t>
  </si>
  <si>
    <t>Начисление населению за ХВС и водоотведение за август 2013г.</t>
  </si>
  <si>
    <t>Начисление населению за ХВС и водоотведение за сентябрь 2013г.</t>
  </si>
  <si>
    <t>Горячее водоснабжение</t>
  </si>
  <si>
    <t>Хол. вода на ОДН</t>
  </si>
  <si>
    <t>Гор. Вода на ОДН</t>
  </si>
  <si>
    <t>Горячая вода с учетом ОДПУ</t>
  </si>
  <si>
    <t>Холодная вода с учетом ОДПУ</t>
  </si>
  <si>
    <t>Отопление</t>
  </si>
  <si>
    <t>Начисление населению за ХВС и водоотведение за октябрь 2013г.</t>
  </si>
  <si>
    <t>Начисление населению за ХВС и водоотведение за ноябрь 2013г.</t>
  </si>
  <si>
    <t>Начисление населению за ХВС и водоотведение за декабрь 2013г.</t>
  </si>
  <si>
    <t>Отопление с учетом ОДПУ</t>
  </si>
  <si>
    <t>Начисление населению за  отопление за декабрь 2013г.</t>
  </si>
  <si>
    <t>Начисление населению за  отопление за ноябрь 2013г.</t>
  </si>
  <si>
    <t>Начисление населению за  отопление за октябрь 2013г.</t>
  </si>
  <si>
    <t>Начисление населению за отопление за сентябрь 2013г.</t>
  </si>
  <si>
    <t>Начисление населению за ХВС и водоотведение за январь 2014г.</t>
  </si>
  <si>
    <t>Тепловая энергия для</t>
  </si>
  <si>
    <t>горячего водоснабжения</t>
  </si>
  <si>
    <t>отопления</t>
  </si>
  <si>
    <t>1</t>
  </si>
  <si>
    <t>Начисление населению  отопление  и нагрев воды за январь 2014г.</t>
  </si>
  <si>
    <t xml:space="preserve">Холодное водоснабжение </t>
  </si>
  <si>
    <t>Гор. вода на ОДН (физическая)</t>
  </si>
  <si>
    <t>Начисление населению  отопление  и нагрев воды за февраль 2014г.</t>
  </si>
  <si>
    <t>Начисление населению за ХВС и водоотведение за февраль 2014г.</t>
  </si>
  <si>
    <t>Начисление населению за ХВС и водоотведение за март 2014г.</t>
  </si>
  <si>
    <t>Начисление населению  отопление  и нагрев воды за март 2014г.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</si>
</sst>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</numFmts>
  <fonts count="12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name val="Arial Cyr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7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2" fontId="5" fillId="0" borderId="1" xfId="0" applyNumberFormat="1" applyFont="1" applyBorder="1" applyAlignment="1">
      <alignment/>
    </xf>
    <xf numFmtId="180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8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8" fillId="0" borderId="0" xfId="0" applyNumberFormat="1" applyFont="1" applyAlignment="1">
      <alignment/>
    </xf>
    <xf numFmtId="181" fontId="8" fillId="0" borderId="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1" fontId="5" fillId="0" borderId="1" xfId="0" applyNumberFormat="1" applyFont="1" applyBorder="1" applyAlignment="1">
      <alignment horizontal="center"/>
    </xf>
    <xf numFmtId="181" fontId="6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1" xfId="0" applyFont="1" applyBorder="1" applyAlignment="1">
      <alignment/>
    </xf>
    <xf numFmtId="181" fontId="9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/>
    </xf>
    <xf numFmtId="2" fontId="9" fillId="0" borderId="4" xfId="0" applyNumberFormat="1" applyFont="1" applyBorder="1" applyAlignment="1">
      <alignment/>
    </xf>
    <xf numFmtId="0" fontId="5" fillId="2" borderId="1" xfId="0" applyFont="1" applyFill="1" applyBorder="1" applyAlignment="1">
      <alignment/>
    </xf>
    <xf numFmtId="2" fontId="8" fillId="0" borderId="0" xfId="0" applyNumberFormat="1" applyFont="1" applyAlignment="1">
      <alignment/>
    </xf>
    <xf numFmtId="2" fontId="9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181" fontId="9" fillId="0" borderId="3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181" fontId="0" fillId="0" borderId="1" xfId="0" applyNumberFormat="1" applyBorder="1" applyAlignment="1">
      <alignment/>
    </xf>
    <xf numFmtId="181" fontId="6" fillId="0" borderId="3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80" fontId="7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81" fontId="8" fillId="0" borderId="0" xfId="0" applyNumberFormat="1" applyFont="1" applyAlignment="1">
      <alignment/>
    </xf>
    <xf numFmtId="0" fontId="9" fillId="0" borderId="2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80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8" xfId="0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8" xfId="0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7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9" fillId="0" borderId="8" xfId="0" applyFont="1" applyBorder="1" applyAlignment="1">
      <alignment/>
    </xf>
    <xf numFmtId="181" fontId="8" fillId="0" borderId="8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0" fontId="0" fillId="2" borderId="1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310">
      <selection activeCell="D337" sqref="D337"/>
    </sheetView>
  </sheetViews>
  <sheetFormatPr defaultColWidth="9.140625" defaultRowHeight="12.75"/>
  <cols>
    <col min="1" max="1" width="4.421875" style="0" customWidth="1"/>
    <col min="2" max="2" width="30.00390625" style="0" customWidth="1"/>
    <col min="3" max="3" width="16.00390625" style="0" customWidth="1"/>
    <col min="4" max="4" width="14.421875" style="0" customWidth="1"/>
    <col min="5" max="5" width="15.28125" style="0" customWidth="1"/>
    <col min="6" max="6" width="15.00390625" style="0" customWidth="1"/>
    <col min="7" max="7" width="15.28125" style="0" customWidth="1"/>
    <col min="8" max="8" width="15.00390625" style="0" customWidth="1"/>
    <col min="9" max="9" width="10.421875" style="0" customWidth="1"/>
  </cols>
  <sheetData>
    <row r="1" ht="12.75">
      <c r="B1" t="s">
        <v>34</v>
      </c>
    </row>
    <row r="2" spans="1:10" ht="15">
      <c r="A2" s="108" t="s">
        <v>30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2.75">
      <c r="A3" s="2"/>
      <c r="B3" s="103" t="s">
        <v>5</v>
      </c>
      <c r="C3" s="105" t="s">
        <v>6</v>
      </c>
      <c r="D3" s="106"/>
      <c r="E3" s="107"/>
      <c r="F3" s="103" t="s">
        <v>7</v>
      </c>
      <c r="G3" s="103" t="s">
        <v>8</v>
      </c>
      <c r="H3" s="103" t="s">
        <v>9</v>
      </c>
      <c r="I3" s="103" t="s">
        <v>1</v>
      </c>
      <c r="J3" s="103" t="s">
        <v>1</v>
      </c>
    </row>
    <row r="4" spans="1:10" ht="93.75" customHeight="1">
      <c r="A4" s="8" t="s">
        <v>0</v>
      </c>
      <c r="B4" s="104"/>
      <c r="C4" s="8" t="s">
        <v>10</v>
      </c>
      <c r="D4" s="8" t="s">
        <v>11</v>
      </c>
      <c r="E4" s="21" t="s">
        <v>33</v>
      </c>
      <c r="F4" s="104"/>
      <c r="G4" s="104"/>
      <c r="H4" s="104"/>
      <c r="I4" s="104"/>
      <c r="J4" s="104"/>
    </row>
    <row r="5" spans="1:10" ht="12.75">
      <c r="A5" s="2"/>
      <c r="B5" s="3"/>
      <c r="C5" s="3" t="s">
        <v>3</v>
      </c>
      <c r="D5" s="3" t="s">
        <v>12</v>
      </c>
      <c r="E5" s="3" t="s">
        <v>3</v>
      </c>
      <c r="F5" s="3" t="s">
        <v>2</v>
      </c>
      <c r="G5" s="3" t="s">
        <v>3</v>
      </c>
      <c r="H5" s="3" t="s">
        <v>13</v>
      </c>
      <c r="I5" s="3" t="s">
        <v>13</v>
      </c>
      <c r="J5" s="3" t="s">
        <v>14</v>
      </c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4">
        <v>1</v>
      </c>
      <c r="B7" s="9" t="s">
        <v>17</v>
      </c>
      <c r="C7" s="5">
        <v>2989</v>
      </c>
      <c r="D7" s="5">
        <v>319</v>
      </c>
      <c r="E7" s="5">
        <f>C7+D7</f>
        <v>3308</v>
      </c>
      <c r="F7" s="22">
        <v>59013.5</v>
      </c>
      <c r="G7" s="11">
        <v>3005</v>
      </c>
      <c r="H7" s="2">
        <v>122262.63</v>
      </c>
      <c r="I7" s="7">
        <f>F7+F9+F14-H7</f>
        <v>17185.719999999972</v>
      </c>
      <c r="J7" s="7">
        <f>E7+E14-G7</f>
        <v>429</v>
      </c>
    </row>
    <row r="8" spans="1:10" ht="12.75">
      <c r="A8" s="4"/>
      <c r="B8" s="9"/>
      <c r="C8" s="5"/>
      <c r="D8" s="5"/>
      <c r="E8" s="5"/>
      <c r="F8" s="10"/>
      <c r="G8" s="11"/>
      <c r="H8" s="2"/>
      <c r="I8" s="6"/>
      <c r="J8" s="7"/>
    </row>
    <row r="9" spans="1:10" ht="12.75">
      <c r="A9" s="4" t="s">
        <v>31</v>
      </c>
      <c r="B9" s="9" t="s">
        <v>15</v>
      </c>
      <c r="C9" s="5">
        <v>2989</v>
      </c>
      <c r="D9" s="5">
        <v>319</v>
      </c>
      <c r="E9" s="5">
        <f>C9+D9</f>
        <v>3308</v>
      </c>
      <c r="F9" s="23">
        <v>75309.17</v>
      </c>
      <c r="G9" s="2"/>
      <c r="H9" s="2"/>
      <c r="I9" s="2"/>
      <c r="J9" s="2"/>
    </row>
    <row r="10" spans="1:10" ht="12.75">
      <c r="A10" s="4"/>
      <c r="B10" s="9"/>
      <c r="C10" s="5"/>
      <c r="D10" s="5"/>
      <c r="E10" s="5"/>
      <c r="F10" s="5"/>
      <c r="G10" s="2"/>
      <c r="H10" s="2"/>
      <c r="I10" s="2"/>
      <c r="J10" s="2"/>
    </row>
    <row r="11" spans="1:10" ht="12.75">
      <c r="A11" s="3">
        <v>3</v>
      </c>
      <c r="B11" s="9" t="s">
        <v>32</v>
      </c>
      <c r="C11" s="5"/>
      <c r="D11" s="5"/>
      <c r="E11" s="5"/>
      <c r="F11" s="2"/>
      <c r="G11" s="2"/>
      <c r="H11" s="2"/>
      <c r="I11" s="2"/>
      <c r="J11" s="2"/>
    </row>
    <row r="12" spans="1:10" ht="12.75">
      <c r="A12" s="3"/>
      <c r="B12" s="5"/>
      <c r="C12" s="5"/>
      <c r="D12" s="5"/>
      <c r="E12" s="5"/>
      <c r="F12" s="2"/>
      <c r="G12" s="2"/>
      <c r="H12" s="2"/>
      <c r="I12" s="2"/>
      <c r="J12" s="2"/>
    </row>
    <row r="13" spans="1:10" ht="12.75">
      <c r="A13" s="3"/>
      <c r="B13" s="5"/>
      <c r="C13" s="5"/>
      <c r="D13" s="5"/>
      <c r="E13" s="5"/>
      <c r="F13" s="2"/>
      <c r="G13" s="2"/>
      <c r="H13" s="2"/>
      <c r="I13" s="2"/>
      <c r="J13" s="2"/>
    </row>
    <row r="14" spans="1:10" ht="12.75">
      <c r="A14" s="3">
        <v>4</v>
      </c>
      <c r="B14" s="9" t="s">
        <v>16</v>
      </c>
      <c r="C14" s="12">
        <v>126</v>
      </c>
      <c r="D14" s="5"/>
      <c r="E14" s="12">
        <f>C14</f>
        <v>126</v>
      </c>
      <c r="F14" s="2">
        <v>5125.68</v>
      </c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11" t="s">
        <v>4</v>
      </c>
      <c r="C16" s="11">
        <f>C7+C12+C14</f>
        <v>3115</v>
      </c>
      <c r="D16" s="11">
        <f>D7+D12+D14</f>
        <v>319</v>
      </c>
      <c r="E16" s="11">
        <f>E7+E12+E14</f>
        <v>3434</v>
      </c>
      <c r="F16" s="13">
        <f>F7+F9+F12+F14</f>
        <v>139448.34999999998</v>
      </c>
      <c r="G16" s="11">
        <f>G7</f>
        <v>3005</v>
      </c>
      <c r="H16" s="13">
        <f>H7</f>
        <v>122262.63</v>
      </c>
      <c r="I16" s="13">
        <f>F16-H16</f>
        <v>17185.719999999972</v>
      </c>
      <c r="J16" s="30">
        <f>E16-G16</f>
        <v>429</v>
      </c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20" spans="1:10" ht="15">
      <c r="A20" s="108" t="s">
        <v>35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 ht="12.75">
      <c r="A21" s="2"/>
      <c r="B21" s="103" t="s">
        <v>5</v>
      </c>
      <c r="C21" s="105" t="s">
        <v>6</v>
      </c>
      <c r="D21" s="106"/>
      <c r="E21" s="107"/>
      <c r="F21" s="103" t="s">
        <v>7</v>
      </c>
      <c r="G21" s="103" t="s">
        <v>8</v>
      </c>
      <c r="H21" s="103" t="s">
        <v>9</v>
      </c>
      <c r="I21" s="103" t="s">
        <v>1</v>
      </c>
      <c r="J21" s="103" t="s">
        <v>1</v>
      </c>
    </row>
    <row r="22" spans="1:10" ht="52.5">
      <c r="A22" s="8" t="s">
        <v>0</v>
      </c>
      <c r="B22" s="104"/>
      <c r="C22" s="8" t="s">
        <v>10</v>
      </c>
      <c r="D22" s="8" t="s">
        <v>11</v>
      </c>
      <c r="E22" s="21" t="s">
        <v>33</v>
      </c>
      <c r="F22" s="104"/>
      <c r="G22" s="104"/>
      <c r="H22" s="104"/>
      <c r="I22" s="104"/>
      <c r="J22" s="104"/>
    </row>
    <row r="23" spans="1:10" ht="12.75">
      <c r="A23" s="2"/>
      <c r="B23" s="3"/>
      <c r="C23" s="3" t="s">
        <v>3</v>
      </c>
      <c r="D23" s="3" t="s">
        <v>12</v>
      </c>
      <c r="E23" s="3" t="s">
        <v>3</v>
      </c>
      <c r="F23" s="3" t="s">
        <v>2</v>
      </c>
      <c r="G23" s="3" t="s">
        <v>3</v>
      </c>
      <c r="H23" s="3" t="s">
        <v>13</v>
      </c>
      <c r="I23" s="3" t="s">
        <v>13</v>
      </c>
      <c r="J23" s="3" t="s">
        <v>14</v>
      </c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4">
        <v>1</v>
      </c>
      <c r="B25" s="9" t="s">
        <v>17</v>
      </c>
      <c r="C25" s="5">
        <v>3206</v>
      </c>
      <c r="D25" s="5">
        <v>820</v>
      </c>
      <c r="E25" s="5">
        <f>C25+D25</f>
        <v>4026</v>
      </c>
      <c r="F25" s="22">
        <v>64281.35</v>
      </c>
      <c r="G25" s="56">
        <v>3123</v>
      </c>
      <c r="H25" s="48">
        <v>127043.64</v>
      </c>
      <c r="I25" s="7">
        <f>F25+F27+F32-H25</f>
        <v>30740.92</v>
      </c>
      <c r="J25" s="7">
        <f>E25+E32-G25</f>
        <v>939</v>
      </c>
    </row>
    <row r="26" spans="1:10" ht="12.75">
      <c r="A26" s="4"/>
      <c r="B26" s="9"/>
      <c r="C26" s="5"/>
      <c r="D26" s="5"/>
      <c r="E26" s="5"/>
      <c r="F26" s="10"/>
      <c r="G26" s="11"/>
      <c r="H26" s="2"/>
      <c r="I26" s="6"/>
      <c r="J26" s="7"/>
    </row>
    <row r="27" spans="1:10" ht="12.75">
      <c r="A27" s="4" t="s">
        <v>31</v>
      </c>
      <c r="B27" s="9" t="s">
        <v>15</v>
      </c>
      <c r="C27" s="5">
        <v>3206</v>
      </c>
      <c r="D27" s="5">
        <v>820</v>
      </c>
      <c r="E27" s="5">
        <f>C27+D27</f>
        <v>4026</v>
      </c>
      <c r="F27" s="23">
        <v>92038.73</v>
      </c>
      <c r="G27" s="2"/>
      <c r="H27" s="2"/>
      <c r="I27" s="2"/>
      <c r="J27" s="2"/>
    </row>
    <row r="28" spans="1:10" ht="12.75">
      <c r="A28" s="4"/>
      <c r="B28" s="9"/>
      <c r="C28" s="5"/>
      <c r="D28" s="5"/>
      <c r="E28" s="5"/>
      <c r="F28" s="5"/>
      <c r="G28" s="2"/>
      <c r="H28" s="2"/>
      <c r="I28" s="2"/>
      <c r="J28" s="2"/>
    </row>
    <row r="29" spans="1:10" ht="12.75">
      <c r="A29" s="3">
        <v>3</v>
      </c>
      <c r="B29" s="9" t="s">
        <v>32</v>
      </c>
      <c r="C29" s="5"/>
      <c r="D29" s="5"/>
      <c r="E29" s="34">
        <v>-185</v>
      </c>
      <c r="F29" s="34">
        <v>-7543.81</v>
      </c>
      <c r="G29" s="2"/>
      <c r="H29" s="2"/>
      <c r="I29" s="2"/>
      <c r="J29" s="2"/>
    </row>
    <row r="30" spans="1:10" ht="12.75">
      <c r="A30" s="3"/>
      <c r="B30" s="5"/>
      <c r="C30" s="5"/>
      <c r="D30" s="5"/>
      <c r="E30" s="5"/>
      <c r="F30" s="5"/>
      <c r="G30" s="2"/>
      <c r="H30" s="2"/>
      <c r="I30" s="2"/>
      <c r="J30" s="2"/>
    </row>
    <row r="31" spans="1:10" ht="12.75">
      <c r="A31" s="3"/>
      <c r="B31" s="5"/>
      <c r="C31" s="5"/>
      <c r="D31" s="5"/>
      <c r="E31" s="5"/>
      <c r="F31" s="5"/>
      <c r="G31" s="2"/>
      <c r="H31" s="2"/>
      <c r="I31" s="2"/>
      <c r="J31" s="2"/>
    </row>
    <row r="32" spans="1:10" ht="12.75">
      <c r="A32" s="3">
        <v>4</v>
      </c>
      <c r="B32" s="9" t="s">
        <v>16</v>
      </c>
      <c r="C32" s="12">
        <v>36</v>
      </c>
      <c r="D32" s="5"/>
      <c r="E32" s="12">
        <f>C32</f>
        <v>36</v>
      </c>
      <c r="F32" s="5">
        <v>1464.48</v>
      </c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11" t="s">
        <v>4</v>
      </c>
      <c r="C34" s="33">
        <f>C25+C30+C32</f>
        <v>3242</v>
      </c>
      <c r="D34" s="11">
        <f>D25+D30+D32</f>
        <v>820</v>
      </c>
      <c r="E34" s="33">
        <f>E25+E29+E32</f>
        <v>3877</v>
      </c>
      <c r="F34" s="13">
        <f>F25+F27+F30+F32</f>
        <v>157784.56</v>
      </c>
      <c r="G34" s="11">
        <f>G25</f>
        <v>3123</v>
      </c>
      <c r="H34" s="13">
        <f>H25</f>
        <v>127043.64</v>
      </c>
      <c r="I34" s="13">
        <f>F34-H34</f>
        <v>30740.92</v>
      </c>
      <c r="J34" s="30">
        <f>E34-G34</f>
        <v>754</v>
      </c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10" ht="12.75">
      <c r="A37" s="1"/>
      <c r="B37" s="36" t="s">
        <v>39</v>
      </c>
      <c r="C37" s="35">
        <f aca="true" t="shared" si="0" ref="C37:H37">C16+C34</f>
        <v>6357</v>
      </c>
      <c r="D37" s="36">
        <f t="shared" si="0"/>
        <v>1139</v>
      </c>
      <c r="E37" s="35">
        <f t="shared" si="0"/>
        <v>7311</v>
      </c>
      <c r="F37" s="36">
        <f t="shared" si="0"/>
        <v>297232.91</v>
      </c>
      <c r="G37" s="37">
        <f t="shared" si="0"/>
        <v>6128</v>
      </c>
      <c r="H37" s="38">
        <f t="shared" si="0"/>
        <v>249306.27000000002</v>
      </c>
      <c r="I37" s="39">
        <f>F37-H37</f>
        <v>47926.639999999956</v>
      </c>
      <c r="J37" s="40">
        <f>E37-G37</f>
        <v>1183</v>
      </c>
    </row>
    <row r="39" spans="1:10" ht="15">
      <c r="A39" s="108" t="s">
        <v>41</v>
      </c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0" ht="12.75">
      <c r="A40" s="2"/>
      <c r="B40" s="103" t="s">
        <v>5</v>
      </c>
      <c r="C40" s="105" t="s">
        <v>6</v>
      </c>
      <c r="D40" s="106"/>
      <c r="E40" s="107"/>
      <c r="F40" s="103" t="s">
        <v>7</v>
      </c>
      <c r="G40" s="103" t="s">
        <v>8</v>
      </c>
      <c r="H40" s="103" t="s">
        <v>9</v>
      </c>
      <c r="I40" s="103" t="s">
        <v>1</v>
      </c>
      <c r="J40" s="103" t="s">
        <v>1</v>
      </c>
    </row>
    <row r="41" spans="1:10" ht="52.5">
      <c r="A41" s="8" t="s">
        <v>0</v>
      </c>
      <c r="B41" s="104"/>
      <c r="C41" s="8" t="s">
        <v>10</v>
      </c>
      <c r="D41" s="8" t="s">
        <v>11</v>
      </c>
      <c r="E41" s="21" t="s">
        <v>33</v>
      </c>
      <c r="F41" s="104"/>
      <c r="G41" s="104"/>
      <c r="H41" s="104"/>
      <c r="I41" s="104"/>
      <c r="J41" s="104"/>
    </row>
    <row r="42" spans="1:10" ht="12.75">
      <c r="A42" s="2"/>
      <c r="B42" s="3"/>
      <c r="C42" s="3" t="s">
        <v>3</v>
      </c>
      <c r="D42" s="3" t="s">
        <v>12</v>
      </c>
      <c r="E42" s="3" t="s">
        <v>3</v>
      </c>
      <c r="F42" s="3" t="s">
        <v>2</v>
      </c>
      <c r="G42" s="3" t="s">
        <v>3</v>
      </c>
      <c r="H42" s="3" t="s">
        <v>13</v>
      </c>
      <c r="I42" s="3" t="s">
        <v>13</v>
      </c>
      <c r="J42" s="3" t="s">
        <v>14</v>
      </c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4">
        <v>1</v>
      </c>
      <c r="B44" s="9" t="s">
        <v>17</v>
      </c>
      <c r="C44" s="5">
        <v>3019</v>
      </c>
      <c r="D44" s="5">
        <v>785</v>
      </c>
      <c r="E44" s="5">
        <f>C44+D44</f>
        <v>3804</v>
      </c>
      <c r="F44" s="22">
        <v>67869.01</v>
      </c>
      <c r="G44" s="56">
        <v>3869</v>
      </c>
      <c r="H44" s="48">
        <v>157415.68</v>
      </c>
      <c r="I44" s="7">
        <f>F44+F46+F51-H44</f>
        <v>803.5800000000163</v>
      </c>
      <c r="J44" s="7">
        <f>E44+E51-G44</f>
        <v>18</v>
      </c>
    </row>
    <row r="45" spans="1:10" ht="12.75">
      <c r="A45" s="4"/>
      <c r="B45" s="9"/>
      <c r="C45" s="5"/>
      <c r="D45" s="5"/>
      <c r="E45" s="5"/>
      <c r="F45" s="10"/>
      <c r="G45" s="11"/>
      <c r="H45" s="2"/>
      <c r="I45" s="6"/>
      <c r="J45" s="7"/>
    </row>
    <row r="46" spans="1:10" ht="12.75">
      <c r="A46" s="4" t="s">
        <v>31</v>
      </c>
      <c r="B46" s="9" t="s">
        <v>15</v>
      </c>
      <c r="C46" s="5">
        <v>3019</v>
      </c>
      <c r="D46" s="5">
        <v>785</v>
      </c>
      <c r="E46" s="5">
        <f>C46+D46</f>
        <v>3804</v>
      </c>
      <c r="F46" s="23">
        <v>86973.81</v>
      </c>
      <c r="G46" s="2"/>
      <c r="H46" s="2"/>
      <c r="I46" s="2"/>
      <c r="J46" s="2"/>
    </row>
    <row r="47" spans="1:10" ht="12.75">
      <c r="A47" s="4"/>
      <c r="B47" s="9"/>
      <c r="C47" s="5"/>
      <c r="D47" s="5"/>
      <c r="E47" s="5"/>
      <c r="F47" s="5"/>
      <c r="G47" s="2"/>
      <c r="H47" s="2"/>
      <c r="I47" s="2"/>
      <c r="J47" s="2"/>
    </row>
    <row r="48" spans="1:10" ht="12.75">
      <c r="A48" s="3">
        <v>3</v>
      </c>
      <c r="B48" s="9" t="s">
        <v>32</v>
      </c>
      <c r="C48" s="5"/>
      <c r="D48" s="5"/>
      <c r="E48" s="34">
        <v>-269</v>
      </c>
      <c r="F48" s="34">
        <v>-10940.43</v>
      </c>
      <c r="G48" s="2"/>
      <c r="H48" s="2"/>
      <c r="I48" s="2"/>
      <c r="J48" s="2"/>
    </row>
    <row r="49" spans="1:10" ht="12.75">
      <c r="A49" s="3"/>
      <c r="B49" s="5"/>
      <c r="C49" s="5"/>
      <c r="D49" s="5"/>
      <c r="E49" s="5"/>
      <c r="F49" s="5"/>
      <c r="G49" s="2"/>
      <c r="H49" s="2"/>
      <c r="I49" s="2"/>
      <c r="J49" s="2"/>
    </row>
    <row r="50" spans="1:10" ht="12.75">
      <c r="A50" s="3"/>
      <c r="B50" s="5"/>
      <c r="C50" s="5"/>
      <c r="D50" s="5"/>
      <c r="E50" s="5"/>
      <c r="F50" s="5"/>
      <c r="G50" s="2"/>
      <c r="H50" s="2"/>
      <c r="I50" s="2"/>
      <c r="J50" s="2"/>
    </row>
    <row r="51" spans="1:10" ht="12.75">
      <c r="A51" s="3">
        <v>4</v>
      </c>
      <c r="B51" s="9" t="s">
        <v>16</v>
      </c>
      <c r="C51" s="12">
        <v>83</v>
      </c>
      <c r="D51" s="5"/>
      <c r="E51" s="12">
        <v>83</v>
      </c>
      <c r="F51" s="5">
        <v>3376.44</v>
      </c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11" t="s">
        <v>4</v>
      </c>
      <c r="C53" s="33">
        <f>C44+C49+C51</f>
        <v>3102</v>
      </c>
      <c r="D53" s="11">
        <f>D44+D49+D51</f>
        <v>785</v>
      </c>
      <c r="E53" s="33">
        <f>E44+E48+E51</f>
        <v>3618</v>
      </c>
      <c r="F53" s="30">
        <f>F44+F46+F48+F51</f>
        <v>147278.83000000002</v>
      </c>
      <c r="G53" s="11">
        <f>G44</f>
        <v>3869</v>
      </c>
      <c r="H53" s="13">
        <f>H44</f>
        <v>157415.68</v>
      </c>
      <c r="I53" s="57">
        <f>F53-H53</f>
        <v>-10136.849999999977</v>
      </c>
      <c r="J53" s="58">
        <f>E53-G53</f>
        <v>-251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10" ht="12.75">
      <c r="A56" s="1"/>
      <c r="B56" s="36" t="s">
        <v>39</v>
      </c>
      <c r="C56" s="35">
        <f aca="true" t="shared" si="1" ref="C56:H56">C37+C53</f>
        <v>9459</v>
      </c>
      <c r="D56" s="36">
        <f t="shared" si="1"/>
        <v>1924</v>
      </c>
      <c r="E56" s="35">
        <f t="shared" si="1"/>
        <v>10929</v>
      </c>
      <c r="F56" s="54">
        <f t="shared" si="1"/>
        <v>444511.74</v>
      </c>
      <c r="G56" s="37">
        <f t="shared" si="1"/>
        <v>9997</v>
      </c>
      <c r="H56" s="38">
        <f t="shared" si="1"/>
        <v>406721.95</v>
      </c>
      <c r="I56" s="39">
        <f>F56-H56</f>
        <v>37789.78999999998</v>
      </c>
      <c r="J56" s="40">
        <f>E56-G56</f>
        <v>932</v>
      </c>
    </row>
    <row r="58" spans="1:10" ht="15">
      <c r="A58" s="108" t="s">
        <v>42</v>
      </c>
      <c r="B58" s="108"/>
      <c r="C58" s="108"/>
      <c r="D58" s="108"/>
      <c r="E58" s="108"/>
      <c r="F58" s="108"/>
      <c r="G58" s="108"/>
      <c r="H58" s="108"/>
      <c r="I58" s="108"/>
      <c r="J58" s="108"/>
    </row>
    <row r="59" spans="1:10" ht="12.75">
      <c r="A59" s="2"/>
      <c r="B59" s="103" t="s">
        <v>5</v>
      </c>
      <c r="C59" s="105" t="s">
        <v>6</v>
      </c>
      <c r="D59" s="106"/>
      <c r="E59" s="107"/>
      <c r="F59" s="103" t="s">
        <v>7</v>
      </c>
      <c r="G59" s="103" t="s">
        <v>8</v>
      </c>
      <c r="H59" s="103" t="s">
        <v>9</v>
      </c>
      <c r="I59" s="103" t="s">
        <v>1</v>
      </c>
      <c r="J59" s="103" t="s">
        <v>1</v>
      </c>
    </row>
    <row r="60" spans="1:10" ht="52.5">
      <c r="A60" s="8" t="s">
        <v>0</v>
      </c>
      <c r="B60" s="104"/>
      <c r="C60" s="8" t="s">
        <v>10</v>
      </c>
      <c r="D60" s="8" t="s">
        <v>11</v>
      </c>
      <c r="E60" s="21" t="s">
        <v>33</v>
      </c>
      <c r="F60" s="104"/>
      <c r="G60" s="104"/>
      <c r="H60" s="104"/>
      <c r="I60" s="104"/>
      <c r="J60" s="104"/>
    </row>
    <row r="61" spans="1:10" ht="12.75">
      <c r="A61" s="2"/>
      <c r="B61" s="3"/>
      <c r="C61" s="3" t="s">
        <v>3</v>
      </c>
      <c r="D61" s="3" t="s">
        <v>12</v>
      </c>
      <c r="E61" s="3" t="s">
        <v>3</v>
      </c>
      <c r="F61" s="3" t="s">
        <v>2</v>
      </c>
      <c r="G61" s="3" t="s">
        <v>3</v>
      </c>
      <c r="H61" s="3" t="s">
        <v>13</v>
      </c>
      <c r="I61" s="3" t="s">
        <v>13</v>
      </c>
      <c r="J61" s="3" t="s">
        <v>14</v>
      </c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">
        <v>1</v>
      </c>
      <c r="B63" s="9" t="s">
        <v>17</v>
      </c>
      <c r="C63" s="5">
        <v>2608</v>
      </c>
      <c r="D63" s="5">
        <v>755</v>
      </c>
      <c r="E63" s="5">
        <f>C63+D63</f>
        <v>3363</v>
      </c>
      <c r="F63" s="22">
        <v>60068.4</v>
      </c>
      <c r="G63" s="56">
        <v>3906</v>
      </c>
      <c r="H63" s="48">
        <v>158921.08</v>
      </c>
      <c r="I63" s="63">
        <f>F63+F65+F70-H63</f>
        <v>-13410.179999999993</v>
      </c>
      <c r="J63" s="63">
        <f>E63+E70-G63</f>
        <v>-329</v>
      </c>
    </row>
    <row r="64" spans="1:10" ht="12.75">
      <c r="A64" s="4"/>
      <c r="B64" s="9"/>
      <c r="C64" s="5"/>
      <c r="D64" s="5"/>
      <c r="E64" s="5"/>
      <c r="F64" s="10"/>
      <c r="G64" s="11"/>
      <c r="H64" s="2"/>
      <c r="I64" s="6"/>
      <c r="J64" s="7"/>
    </row>
    <row r="65" spans="1:10" ht="12.75">
      <c r="A65" s="4" t="s">
        <v>31</v>
      </c>
      <c r="B65" s="9" t="s">
        <v>15</v>
      </c>
      <c r="C65" s="5">
        <v>2608</v>
      </c>
      <c r="D65" s="5">
        <v>755</v>
      </c>
      <c r="E65" s="5">
        <f>C65+D65</f>
        <v>3363</v>
      </c>
      <c r="F65" s="23">
        <v>76736.98</v>
      </c>
      <c r="G65" s="2"/>
      <c r="H65" s="2"/>
      <c r="I65" s="2"/>
      <c r="J65" s="2"/>
    </row>
    <row r="66" spans="1:10" ht="12.75">
      <c r="A66" s="4"/>
      <c r="B66" s="9"/>
      <c r="C66" s="5"/>
      <c r="D66" s="5"/>
      <c r="E66" s="5"/>
      <c r="F66" s="5"/>
      <c r="G66" s="2"/>
      <c r="H66" s="2"/>
      <c r="I66" s="2"/>
      <c r="J66" s="2"/>
    </row>
    <row r="67" spans="1:10" ht="12.75">
      <c r="A67" s="3">
        <v>3</v>
      </c>
      <c r="B67" s="9" t="s">
        <v>32</v>
      </c>
      <c r="C67" s="5"/>
      <c r="D67" s="5"/>
      <c r="E67" s="34"/>
      <c r="F67" s="34"/>
      <c r="G67" s="2"/>
      <c r="H67" s="2"/>
      <c r="I67" s="2"/>
      <c r="J67" s="2"/>
    </row>
    <row r="68" spans="1:10" ht="12.75">
      <c r="A68" s="3"/>
      <c r="B68" s="5"/>
      <c r="C68" s="5"/>
      <c r="D68" s="5"/>
      <c r="E68" s="5"/>
      <c r="F68" s="5"/>
      <c r="G68" s="2"/>
      <c r="H68" s="2"/>
      <c r="I68" s="2"/>
      <c r="J68" s="2"/>
    </row>
    <row r="69" spans="1:10" ht="12.75">
      <c r="A69" s="3"/>
      <c r="B69" s="5"/>
      <c r="C69" s="5"/>
      <c r="D69" s="5"/>
      <c r="E69" s="5"/>
      <c r="F69" s="5"/>
      <c r="G69" s="2"/>
      <c r="H69" s="2"/>
      <c r="I69" s="2"/>
      <c r="J69" s="2"/>
    </row>
    <row r="70" spans="1:10" ht="12.75">
      <c r="A70" s="3">
        <v>4</v>
      </c>
      <c r="B70" s="9" t="s">
        <v>16</v>
      </c>
      <c r="C70" s="12">
        <v>214</v>
      </c>
      <c r="D70" s="5"/>
      <c r="E70" s="12">
        <f>C70</f>
        <v>214</v>
      </c>
      <c r="F70" s="5">
        <v>8705.52</v>
      </c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11" t="s">
        <v>4</v>
      </c>
      <c r="C72" s="33">
        <f>C63+C68+C70</f>
        <v>2822</v>
      </c>
      <c r="D72" s="11">
        <f>D63+D68+D70</f>
        <v>755</v>
      </c>
      <c r="E72" s="33">
        <f>E63+E67+E70</f>
        <v>3577</v>
      </c>
      <c r="F72" s="30">
        <f>F63+F65+F67+F70</f>
        <v>145510.9</v>
      </c>
      <c r="G72" s="11">
        <f>G63</f>
        <v>3906</v>
      </c>
      <c r="H72" s="13">
        <f>H63</f>
        <v>158921.08</v>
      </c>
      <c r="I72" s="57">
        <f>F72-H72</f>
        <v>-13410.179999999993</v>
      </c>
      <c r="J72" s="58">
        <f>E72-G72</f>
        <v>-329</v>
      </c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10" ht="12.75">
      <c r="A75" s="1"/>
      <c r="B75" s="36" t="s">
        <v>39</v>
      </c>
      <c r="C75" s="35">
        <f aca="true" t="shared" si="2" ref="C75:H75">C56+C72</f>
        <v>12281</v>
      </c>
      <c r="D75" s="36">
        <f t="shared" si="2"/>
        <v>2679</v>
      </c>
      <c r="E75" s="35">
        <f t="shared" si="2"/>
        <v>14506</v>
      </c>
      <c r="F75" s="54">
        <f t="shared" si="2"/>
        <v>590022.64</v>
      </c>
      <c r="G75" s="37">
        <f t="shared" si="2"/>
        <v>13903</v>
      </c>
      <c r="H75" s="38">
        <f t="shared" si="2"/>
        <v>565643.03</v>
      </c>
      <c r="I75" s="39">
        <f>I56+I72</f>
        <v>24379.609999999986</v>
      </c>
      <c r="J75" s="40">
        <f>J56+J72</f>
        <v>603</v>
      </c>
    </row>
    <row r="77" spans="1:10" ht="15">
      <c r="A77" s="108" t="s">
        <v>45</v>
      </c>
      <c r="B77" s="108"/>
      <c r="C77" s="108"/>
      <c r="D77" s="108"/>
      <c r="E77" s="108"/>
      <c r="F77" s="108"/>
      <c r="G77" s="108"/>
      <c r="H77" s="108"/>
      <c r="I77" s="108"/>
      <c r="J77" s="108"/>
    </row>
    <row r="78" spans="1:10" ht="12.75">
      <c r="A78" s="2"/>
      <c r="B78" s="103" t="s">
        <v>5</v>
      </c>
      <c r="C78" s="105" t="s">
        <v>6</v>
      </c>
      <c r="D78" s="106"/>
      <c r="E78" s="107"/>
      <c r="F78" s="103" t="s">
        <v>7</v>
      </c>
      <c r="G78" s="103" t="s">
        <v>8</v>
      </c>
      <c r="H78" s="103" t="s">
        <v>9</v>
      </c>
      <c r="I78" s="103" t="s">
        <v>1</v>
      </c>
      <c r="J78" s="103" t="s">
        <v>1</v>
      </c>
    </row>
    <row r="79" spans="1:10" ht="52.5">
      <c r="A79" s="8" t="s">
        <v>0</v>
      </c>
      <c r="B79" s="104"/>
      <c r="C79" s="8" t="s">
        <v>10</v>
      </c>
      <c r="D79" s="8" t="s">
        <v>11</v>
      </c>
      <c r="E79" s="21" t="s">
        <v>33</v>
      </c>
      <c r="F79" s="104"/>
      <c r="G79" s="104"/>
      <c r="H79" s="104"/>
      <c r="I79" s="104"/>
      <c r="J79" s="104"/>
    </row>
    <row r="80" spans="1:10" ht="12.75">
      <c r="A80" s="2"/>
      <c r="B80" s="3"/>
      <c r="C80" s="3" t="s">
        <v>3</v>
      </c>
      <c r="D80" s="3" t="s">
        <v>12</v>
      </c>
      <c r="E80" s="3" t="s">
        <v>3</v>
      </c>
      <c r="F80" s="3" t="s">
        <v>2</v>
      </c>
      <c r="G80" s="3" t="s">
        <v>3</v>
      </c>
      <c r="H80" s="3" t="s">
        <v>13</v>
      </c>
      <c r="I80" s="3" t="s">
        <v>13</v>
      </c>
      <c r="J80" s="3" t="s">
        <v>14</v>
      </c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4">
        <v>1</v>
      </c>
      <c r="B82" s="9" t="s">
        <v>17</v>
      </c>
      <c r="C82" s="5">
        <v>2899</v>
      </c>
      <c r="D82" s="5">
        <v>748</v>
      </c>
      <c r="E82" s="5">
        <f>C82+D82</f>
        <v>3647</v>
      </c>
      <c r="F82" s="22">
        <v>65061.04</v>
      </c>
      <c r="G82" s="66">
        <v>3903</v>
      </c>
      <c r="H82" s="48">
        <v>158799.02</v>
      </c>
      <c r="I82" s="63">
        <f>F82+F84+F89-H82</f>
        <v>-7472.799999999988</v>
      </c>
      <c r="J82" s="63">
        <f>E82+E89-G82</f>
        <v>-256</v>
      </c>
    </row>
    <row r="83" spans="1:10" ht="12.75">
      <c r="A83" s="4"/>
      <c r="B83" s="9"/>
      <c r="C83" s="5"/>
      <c r="D83" s="5"/>
      <c r="E83" s="5"/>
      <c r="F83" s="10"/>
      <c r="G83" s="11"/>
      <c r="H83" s="2"/>
      <c r="I83" s="6"/>
      <c r="J83" s="7"/>
    </row>
    <row r="84" spans="1:10" ht="12.75">
      <c r="A84" s="4" t="s">
        <v>31</v>
      </c>
      <c r="B84" s="9" t="s">
        <v>15</v>
      </c>
      <c r="C84" s="5">
        <v>2899</v>
      </c>
      <c r="D84" s="5">
        <v>748</v>
      </c>
      <c r="E84" s="5">
        <f>C84+D84</f>
        <v>3647</v>
      </c>
      <c r="F84" s="23">
        <v>83295.54</v>
      </c>
      <c r="G84" s="5"/>
      <c r="H84" s="2"/>
      <c r="I84" s="2"/>
      <c r="J84" s="2"/>
    </row>
    <row r="85" spans="1:10" ht="12.75">
      <c r="A85" s="4"/>
      <c r="B85" s="9"/>
      <c r="C85" s="5"/>
      <c r="D85" s="5"/>
      <c r="E85" s="5"/>
      <c r="F85" s="5"/>
      <c r="G85" s="5"/>
      <c r="H85" s="2"/>
      <c r="I85" s="2"/>
      <c r="J85" s="2"/>
    </row>
    <row r="86" spans="1:10" ht="12.75">
      <c r="A86" s="3">
        <v>3</v>
      </c>
      <c r="B86" s="9" t="s">
        <v>32</v>
      </c>
      <c r="C86" s="5"/>
      <c r="D86" s="5"/>
      <c r="E86" s="34">
        <v>-177</v>
      </c>
      <c r="F86" s="34">
        <v>-7209.38</v>
      </c>
      <c r="G86" s="5"/>
      <c r="H86" s="2"/>
      <c r="I86" s="2"/>
      <c r="J86" s="2"/>
    </row>
    <row r="87" spans="1:10" ht="12.75">
      <c r="A87" s="3"/>
      <c r="B87" s="5"/>
      <c r="C87" s="5"/>
      <c r="D87" s="5"/>
      <c r="E87" s="5"/>
      <c r="F87" s="5"/>
      <c r="G87" s="2"/>
      <c r="H87" s="2"/>
      <c r="I87" s="2"/>
      <c r="J87" s="2"/>
    </row>
    <row r="88" spans="1:10" ht="12.75">
      <c r="A88" s="3"/>
      <c r="B88" s="5"/>
      <c r="C88" s="5"/>
      <c r="D88" s="5"/>
      <c r="E88" s="5"/>
      <c r="F88" s="5"/>
      <c r="G88" s="2"/>
      <c r="H88" s="2"/>
      <c r="I88" s="2"/>
      <c r="J88" s="2"/>
    </row>
    <row r="89" spans="1:10" ht="12.75">
      <c r="A89" s="3">
        <v>4</v>
      </c>
      <c r="B89" s="9" t="s">
        <v>16</v>
      </c>
      <c r="C89" s="12">
        <v>73</v>
      </c>
      <c r="D89" s="5"/>
      <c r="E89" s="12"/>
      <c r="F89" s="5">
        <v>2969.64</v>
      </c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11" t="s">
        <v>4</v>
      </c>
      <c r="C91" s="33">
        <f>C82+C87+C89</f>
        <v>2972</v>
      </c>
      <c r="D91" s="11">
        <f>D82+D87+D89</f>
        <v>748</v>
      </c>
      <c r="E91" s="33">
        <f>E82+E86+E89</f>
        <v>3470</v>
      </c>
      <c r="F91" s="30">
        <f>F82+F84+F86+F89</f>
        <v>144116.84</v>
      </c>
      <c r="G91" s="11">
        <f>G82+G84</f>
        <v>3903</v>
      </c>
      <c r="H91" s="13">
        <f>H82</f>
        <v>158799.02</v>
      </c>
      <c r="I91" s="57">
        <f>F91-H91</f>
        <v>-14682.179999999993</v>
      </c>
      <c r="J91" s="58">
        <f>E91-G91</f>
        <v>-433</v>
      </c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10" ht="12.75">
      <c r="A94" s="1"/>
      <c r="B94" s="36" t="s">
        <v>39</v>
      </c>
      <c r="C94" s="35">
        <f aca="true" t="shared" si="3" ref="C94:H94">C75+C91</f>
        <v>15253</v>
      </c>
      <c r="D94" s="36">
        <f t="shared" si="3"/>
        <v>3427</v>
      </c>
      <c r="E94" s="35">
        <f t="shared" si="3"/>
        <v>17976</v>
      </c>
      <c r="F94" s="54">
        <f t="shared" si="3"/>
        <v>734139.48</v>
      </c>
      <c r="G94" s="37">
        <f t="shared" si="3"/>
        <v>17806</v>
      </c>
      <c r="H94" s="38">
        <f t="shared" si="3"/>
        <v>724442.05</v>
      </c>
      <c r="I94" s="39">
        <f>I75+I91</f>
        <v>9697.429999999993</v>
      </c>
      <c r="J94" s="40">
        <f>J75+J91</f>
        <v>170</v>
      </c>
    </row>
    <row r="96" spans="1:10" ht="15">
      <c r="A96" s="108" t="s">
        <v>46</v>
      </c>
      <c r="B96" s="108"/>
      <c r="C96" s="108"/>
      <c r="D96" s="108"/>
      <c r="E96" s="108"/>
      <c r="F96" s="108"/>
      <c r="G96" s="108"/>
      <c r="H96" s="108"/>
      <c r="I96" s="108"/>
      <c r="J96" s="108"/>
    </row>
    <row r="97" spans="1:10" ht="12.75">
      <c r="A97" s="2"/>
      <c r="B97" s="103" t="s">
        <v>5</v>
      </c>
      <c r="C97" s="105" t="s">
        <v>6</v>
      </c>
      <c r="D97" s="106"/>
      <c r="E97" s="107"/>
      <c r="F97" s="103" t="s">
        <v>7</v>
      </c>
      <c r="G97" s="103" t="s">
        <v>8</v>
      </c>
      <c r="H97" s="103" t="s">
        <v>9</v>
      </c>
      <c r="I97" s="103" t="s">
        <v>1</v>
      </c>
      <c r="J97" s="103" t="s">
        <v>1</v>
      </c>
    </row>
    <row r="98" spans="1:10" ht="52.5">
      <c r="A98" s="8" t="s">
        <v>0</v>
      </c>
      <c r="B98" s="104"/>
      <c r="C98" s="8" t="s">
        <v>10</v>
      </c>
      <c r="D98" s="8" t="s">
        <v>11</v>
      </c>
      <c r="E98" s="21" t="s">
        <v>33</v>
      </c>
      <c r="F98" s="104"/>
      <c r="G98" s="104"/>
      <c r="H98" s="104"/>
      <c r="I98" s="104"/>
      <c r="J98" s="104"/>
    </row>
    <row r="99" spans="1:10" ht="12.75">
      <c r="A99" s="2"/>
      <c r="B99" s="3"/>
      <c r="C99" s="3" t="s">
        <v>3</v>
      </c>
      <c r="D99" s="3" t="s">
        <v>12</v>
      </c>
      <c r="E99" s="3" t="s">
        <v>3</v>
      </c>
      <c r="F99" s="3" t="s">
        <v>2</v>
      </c>
      <c r="G99" s="3" t="s">
        <v>3</v>
      </c>
      <c r="H99" s="3" t="s">
        <v>13</v>
      </c>
      <c r="I99" s="3" t="s">
        <v>13</v>
      </c>
      <c r="J99" s="3" t="s">
        <v>14</v>
      </c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4">
        <v>1</v>
      </c>
      <c r="B101" s="9" t="s">
        <v>17</v>
      </c>
      <c r="C101" s="5">
        <v>3943</v>
      </c>
      <c r="D101" s="5">
        <v>737</v>
      </c>
      <c r="E101" s="5">
        <f>C101+D101</f>
        <v>4680</v>
      </c>
      <c r="F101" s="22">
        <v>83482.73</v>
      </c>
      <c r="G101" s="66">
        <v>3680</v>
      </c>
      <c r="H101" s="48">
        <v>149725.95</v>
      </c>
      <c r="I101" s="7">
        <f>F101+F103+F108-H101</f>
        <v>43606.70000000001</v>
      </c>
      <c r="J101" s="7">
        <f>E101+E108-G101</f>
        <v>1000</v>
      </c>
    </row>
    <row r="102" spans="1:10" ht="12.75">
      <c r="A102" s="4"/>
      <c r="B102" s="9"/>
      <c r="C102" s="5"/>
      <c r="D102" s="5"/>
      <c r="E102" s="5"/>
      <c r="F102" s="10"/>
      <c r="G102" s="11"/>
      <c r="H102" s="2"/>
      <c r="I102" s="6"/>
      <c r="J102" s="7"/>
    </row>
    <row r="103" spans="1:10" ht="12.75">
      <c r="A103" s="4" t="s">
        <v>31</v>
      </c>
      <c r="B103" s="9" t="s">
        <v>15</v>
      </c>
      <c r="C103" s="5">
        <v>3943</v>
      </c>
      <c r="D103" s="5">
        <v>737</v>
      </c>
      <c r="E103" s="5">
        <f>C103+D103</f>
        <v>4680</v>
      </c>
      <c r="F103" s="23">
        <v>106880.28</v>
      </c>
      <c r="G103" s="5"/>
      <c r="H103" s="2"/>
      <c r="I103" s="59"/>
      <c r="J103" s="59"/>
    </row>
    <row r="104" spans="1:10" ht="12.75">
      <c r="A104" s="4"/>
      <c r="B104" s="9"/>
      <c r="C104" s="5"/>
      <c r="D104" s="5"/>
      <c r="E104" s="5"/>
      <c r="F104" s="5"/>
      <c r="G104" s="5"/>
      <c r="H104" s="2"/>
      <c r="I104" s="59"/>
      <c r="J104" s="59"/>
    </row>
    <row r="105" spans="1:10" ht="12.75">
      <c r="A105" s="3">
        <v>3</v>
      </c>
      <c r="B105" s="9" t="s">
        <v>32</v>
      </c>
      <c r="C105" s="5"/>
      <c r="D105" s="5"/>
      <c r="E105" s="34"/>
      <c r="F105" s="34"/>
      <c r="G105" s="5"/>
      <c r="H105" s="2"/>
      <c r="I105" s="59"/>
      <c r="J105" s="59"/>
    </row>
    <row r="106" spans="1:10" ht="12.75">
      <c r="A106" s="3"/>
      <c r="B106" s="5"/>
      <c r="C106" s="5"/>
      <c r="D106" s="5"/>
      <c r="E106" s="5"/>
      <c r="F106" s="5"/>
      <c r="G106" s="2"/>
      <c r="H106" s="2"/>
      <c r="I106" s="59"/>
      <c r="J106" s="59"/>
    </row>
    <row r="107" spans="1:10" ht="12.75">
      <c r="A107" s="3"/>
      <c r="B107" s="5"/>
      <c r="C107" s="5"/>
      <c r="D107" s="5"/>
      <c r="E107" s="5"/>
      <c r="F107" s="5"/>
      <c r="G107" s="2"/>
      <c r="H107" s="2"/>
      <c r="I107" s="59"/>
      <c r="J107" s="59"/>
    </row>
    <row r="108" spans="1:10" ht="12.75">
      <c r="A108" s="3">
        <v>4</v>
      </c>
      <c r="B108" s="9" t="s">
        <v>16</v>
      </c>
      <c r="C108" s="12">
        <v>73</v>
      </c>
      <c r="D108" s="5"/>
      <c r="E108" s="12"/>
      <c r="F108" s="5">
        <v>2969.64</v>
      </c>
      <c r="G108" s="2"/>
      <c r="H108" s="2"/>
      <c r="I108" s="59"/>
      <c r="J108" s="59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59"/>
      <c r="J109" s="59"/>
    </row>
    <row r="110" spans="1:10" ht="12.75">
      <c r="A110" s="2"/>
      <c r="B110" s="11" t="s">
        <v>4</v>
      </c>
      <c r="C110" s="33">
        <f>C101+C106+C108</f>
        <v>4016</v>
      </c>
      <c r="D110" s="11">
        <f>D101+D106+D108</f>
        <v>737</v>
      </c>
      <c r="E110" s="33">
        <f>E101+E105+E108</f>
        <v>4680</v>
      </c>
      <c r="F110" s="30">
        <f>F101+F103+F105+F108</f>
        <v>193332.65000000002</v>
      </c>
      <c r="G110" s="11">
        <f>G101+G103</f>
        <v>3680</v>
      </c>
      <c r="H110" s="13">
        <f>H101</f>
        <v>149725.95</v>
      </c>
      <c r="I110" s="67">
        <f>F110-H110</f>
        <v>43606.70000000001</v>
      </c>
      <c r="J110" s="68">
        <f>E110-G110</f>
        <v>1000</v>
      </c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10" ht="12.75">
      <c r="A113" s="1"/>
      <c r="B113" s="36" t="s">
        <v>39</v>
      </c>
      <c r="C113" s="35">
        <f aca="true" t="shared" si="4" ref="C113:H113">C94+C110</f>
        <v>19269</v>
      </c>
      <c r="D113" s="36">
        <f t="shared" si="4"/>
        <v>4164</v>
      </c>
      <c r="E113" s="35">
        <f t="shared" si="4"/>
        <v>22656</v>
      </c>
      <c r="F113" s="54">
        <f t="shared" si="4"/>
        <v>927472.13</v>
      </c>
      <c r="G113" s="37">
        <f t="shared" si="4"/>
        <v>21486</v>
      </c>
      <c r="H113" s="38">
        <f t="shared" si="4"/>
        <v>874168</v>
      </c>
      <c r="I113" s="39">
        <f>I94+I110</f>
        <v>53304.130000000005</v>
      </c>
      <c r="J113" s="40">
        <f>J94+J110</f>
        <v>1170</v>
      </c>
    </row>
    <row r="115" spans="1:10" ht="15">
      <c r="A115" s="108" t="s">
        <v>49</v>
      </c>
      <c r="B115" s="108"/>
      <c r="C115" s="108"/>
      <c r="D115" s="108"/>
      <c r="E115" s="108"/>
      <c r="F115" s="108"/>
      <c r="G115" s="108"/>
      <c r="H115" s="108"/>
      <c r="I115" s="108"/>
      <c r="J115" s="108"/>
    </row>
    <row r="116" spans="1:10" ht="12.75">
      <c r="A116" s="2"/>
      <c r="B116" s="103" t="s">
        <v>5</v>
      </c>
      <c r="C116" s="105" t="s">
        <v>6</v>
      </c>
      <c r="D116" s="106"/>
      <c r="E116" s="107"/>
      <c r="F116" s="103" t="s">
        <v>7</v>
      </c>
      <c r="G116" s="103" t="s">
        <v>8</v>
      </c>
      <c r="H116" s="103" t="s">
        <v>9</v>
      </c>
      <c r="I116" s="103" t="s">
        <v>1</v>
      </c>
      <c r="J116" s="103" t="s">
        <v>1</v>
      </c>
    </row>
    <row r="117" spans="1:10" ht="52.5">
      <c r="A117" s="8" t="s">
        <v>0</v>
      </c>
      <c r="B117" s="104"/>
      <c r="C117" s="8" t="s">
        <v>10</v>
      </c>
      <c r="D117" s="8" t="s">
        <v>11</v>
      </c>
      <c r="E117" s="21" t="s">
        <v>33</v>
      </c>
      <c r="F117" s="104"/>
      <c r="G117" s="104"/>
      <c r="H117" s="104"/>
      <c r="I117" s="104"/>
      <c r="J117" s="104"/>
    </row>
    <row r="118" spans="1:10" ht="12.75">
      <c r="A118" s="2"/>
      <c r="B118" s="3"/>
      <c r="C118" s="3" t="s">
        <v>3</v>
      </c>
      <c r="D118" s="3" t="s">
        <v>12</v>
      </c>
      <c r="E118" s="3" t="s">
        <v>3</v>
      </c>
      <c r="F118" s="3" t="s">
        <v>2</v>
      </c>
      <c r="G118" s="3" t="s">
        <v>3</v>
      </c>
      <c r="H118" s="3" t="s">
        <v>13</v>
      </c>
      <c r="I118" s="3" t="s">
        <v>13</v>
      </c>
      <c r="J118" s="3" t="s">
        <v>14</v>
      </c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4">
        <v>1</v>
      </c>
      <c r="B120" s="9" t="s">
        <v>17</v>
      </c>
      <c r="C120" s="5">
        <v>1604</v>
      </c>
      <c r="D120" s="5">
        <v>391</v>
      </c>
      <c r="E120" s="5">
        <f>C120+D120</f>
        <v>1995</v>
      </c>
      <c r="F120" s="22">
        <v>38426.45</v>
      </c>
      <c r="G120" s="56">
        <v>1319</v>
      </c>
      <c r="H120" s="48">
        <v>25400.77</v>
      </c>
      <c r="I120" s="7">
        <f>F120-H120</f>
        <v>13025.679999999997</v>
      </c>
      <c r="J120" s="7">
        <f>E120+E130-G120</f>
        <v>718</v>
      </c>
    </row>
    <row r="121" spans="1:10" ht="12.75">
      <c r="A121" s="4"/>
      <c r="B121" s="9"/>
      <c r="C121" s="5"/>
      <c r="D121" s="5"/>
      <c r="E121" s="5"/>
      <c r="F121" s="10"/>
      <c r="G121" s="11"/>
      <c r="H121" s="2"/>
      <c r="I121" s="6"/>
      <c r="J121" s="7"/>
    </row>
    <row r="122" spans="1:10" ht="12.75">
      <c r="A122" s="4" t="s">
        <v>31</v>
      </c>
      <c r="B122" s="9" t="s">
        <v>17</v>
      </c>
      <c r="C122" s="5"/>
      <c r="D122" s="5"/>
      <c r="E122" s="5"/>
      <c r="F122" s="10"/>
      <c r="G122" s="11"/>
      <c r="H122" s="2"/>
      <c r="I122" s="6"/>
      <c r="J122" s="7"/>
    </row>
    <row r="123" spans="1:10" ht="12.75">
      <c r="A123" s="4"/>
      <c r="B123" s="9" t="s">
        <v>50</v>
      </c>
      <c r="C123" s="5">
        <v>1074</v>
      </c>
      <c r="D123" s="5">
        <v>284</v>
      </c>
      <c r="E123" s="5">
        <f>C123+D123</f>
        <v>1358</v>
      </c>
      <c r="F123" s="10">
        <v>26169.32</v>
      </c>
      <c r="G123" s="11">
        <v>867</v>
      </c>
      <c r="H123" s="2">
        <v>16696.34</v>
      </c>
      <c r="I123" s="6">
        <f>F123-H123</f>
        <v>9472.98</v>
      </c>
      <c r="J123" s="7">
        <f>E123-G123</f>
        <v>491</v>
      </c>
    </row>
    <row r="124" spans="1:10" ht="12.75">
      <c r="A124" s="4"/>
      <c r="B124" s="9"/>
      <c r="C124" s="5"/>
      <c r="D124" s="5"/>
      <c r="E124" s="5"/>
      <c r="F124" s="10"/>
      <c r="G124" s="11"/>
      <c r="H124" s="2"/>
      <c r="I124" s="6"/>
      <c r="J124" s="7"/>
    </row>
    <row r="125" spans="1:10" ht="12.75">
      <c r="A125" s="4" t="s">
        <v>51</v>
      </c>
      <c r="B125" s="9" t="s">
        <v>15</v>
      </c>
      <c r="C125" s="5">
        <v>2678</v>
      </c>
      <c r="D125" s="5">
        <v>675</v>
      </c>
      <c r="E125" s="5">
        <f>C125+D125</f>
        <v>3353</v>
      </c>
      <c r="F125" s="23">
        <v>82748.56</v>
      </c>
      <c r="G125" s="11">
        <v>2186</v>
      </c>
      <c r="H125" s="2">
        <v>54065.9</v>
      </c>
      <c r="I125" s="72">
        <f>F125-H125</f>
        <v>28682.659999999996</v>
      </c>
      <c r="J125" s="59">
        <f>E125-G125</f>
        <v>1167</v>
      </c>
    </row>
    <row r="126" spans="1:10" ht="12.75">
      <c r="A126" s="4"/>
      <c r="B126" s="9"/>
      <c r="C126" s="5"/>
      <c r="D126" s="5"/>
      <c r="E126" s="5"/>
      <c r="F126" s="5"/>
      <c r="G126" s="5"/>
      <c r="H126" s="2"/>
      <c r="I126" s="59"/>
      <c r="J126" s="59"/>
    </row>
    <row r="127" spans="1:10" ht="12.75">
      <c r="A127" s="3">
        <v>4</v>
      </c>
      <c r="B127" s="9" t="s">
        <v>32</v>
      </c>
      <c r="C127" s="5"/>
      <c r="D127" s="5"/>
      <c r="E127" s="34"/>
      <c r="F127" s="34"/>
      <c r="G127" s="5"/>
      <c r="H127" s="2"/>
      <c r="I127" s="59"/>
      <c r="J127" s="59"/>
    </row>
    <row r="128" spans="1:10" ht="12.75">
      <c r="A128" s="3"/>
      <c r="B128" s="5"/>
      <c r="C128" s="5"/>
      <c r="D128" s="5"/>
      <c r="E128" s="5"/>
      <c r="F128" s="5"/>
      <c r="G128" s="2"/>
      <c r="H128" s="2"/>
      <c r="I128" s="59"/>
      <c r="J128" s="59"/>
    </row>
    <row r="129" spans="1:10" ht="12.75">
      <c r="A129" s="3"/>
      <c r="B129" s="5"/>
      <c r="C129" s="5"/>
      <c r="D129" s="5"/>
      <c r="E129" s="5"/>
      <c r="F129" s="5"/>
      <c r="G129" s="2"/>
      <c r="H129" s="2"/>
      <c r="I129" s="59"/>
      <c r="J129" s="59"/>
    </row>
    <row r="130" spans="1:10" ht="12.75">
      <c r="A130" s="3">
        <v>5</v>
      </c>
      <c r="B130" s="9" t="s">
        <v>16</v>
      </c>
      <c r="C130" s="12">
        <v>42</v>
      </c>
      <c r="D130" s="5"/>
      <c r="E130" s="12">
        <f>C130</f>
        <v>42</v>
      </c>
      <c r="F130" s="5">
        <v>1847.58</v>
      </c>
      <c r="G130" s="2"/>
      <c r="H130" s="2"/>
      <c r="I130" s="59"/>
      <c r="J130" s="59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59"/>
      <c r="J131" s="59"/>
    </row>
    <row r="132" spans="1:10" ht="12.75">
      <c r="A132" s="2"/>
      <c r="B132" s="11" t="s">
        <v>4</v>
      </c>
      <c r="C132" s="33">
        <f>C120+C127+C130+C123</f>
        <v>2720</v>
      </c>
      <c r="D132" s="11">
        <f>D120+D127+D130+D123</f>
        <v>675</v>
      </c>
      <c r="E132" s="33">
        <f>E120+E127+E130+E123</f>
        <v>3395</v>
      </c>
      <c r="F132" s="30">
        <f>F120+F125+F127+F130+F123</f>
        <v>149191.91</v>
      </c>
      <c r="G132" s="11">
        <f>G120+G123</f>
        <v>2186</v>
      </c>
      <c r="H132" s="13">
        <f>H120+H123+H125</f>
        <v>96163.01000000001</v>
      </c>
      <c r="I132" s="68">
        <f>F132-H132</f>
        <v>53028.899999999994</v>
      </c>
      <c r="J132" s="68">
        <f>E132-G132</f>
        <v>1209</v>
      </c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10" ht="12.75">
      <c r="A135" s="1"/>
      <c r="B135" s="36" t="s">
        <v>39</v>
      </c>
      <c r="C135" s="35">
        <f aca="true" t="shared" si="5" ref="C135:H135">C113+C132</f>
        <v>21989</v>
      </c>
      <c r="D135" s="36">
        <f t="shared" si="5"/>
        <v>4839</v>
      </c>
      <c r="E135" s="35">
        <f t="shared" si="5"/>
        <v>26051</v>
      </c>
      <c r="F135" s="54">
        <f t="shared" si="5"/>
        <v>1076664.04</v>
      </c>
      <c r="G135" s="37">
        <f t="shared" si="5"/>
        <v>23672</v>
      </c>
      <c r="H135" s="38">
        <f t="shared" si="5"/>
        <v>970331.01</v>
      </c>
      <c r="I135" s="39">
        <f>I113+I132</f>
        <v>106333.03</v>
      </c>
      <c r="J135" s="40">
        <f>J113+J132</f>
        <v>2379</v>
      </c>
    </row>
    <row r="137" spans="1:10" ht="15">
      <c r="A137" s="108" t="s">
        <v>53</v>
      </c>
      <c r="B137" s="108"/>
      <c r="C137" s="108"/>
      <c r="D137" s="108"/>
      <c r="E137" s="108"/>
      <c r="F137" s="108"/>
      <c r="G137" s="108"/>
      <c r="H137" s="108"/>
      <c r="I137" s="108"/>
      <c r="J137" s="108"/>
    </row>
    <row r="138" spans="1:10" ht="12.75">
      <c r="A138" s="2"/>
      <c r="B138" s="103" t="s">
        <v>5</v>
      </c>
      <c r="C138" s="105" t="s">
        <v>6</v>
      </c>
      <c r="D138" s="106"/>
      <c r="E138" s="107"/>
      <c r="F138" s="103" t="s">
        <v>7</v>
      </c>
      <c r="G138" s="103" t="s">
        <v>8</v>
      </c>
      <c r="H138" s="103" t="s">
        <v>9</v>
      </c>
      <c r="I138" s="103" t="s">
        <v>1</v>
      </c>
      <c r="J138" s="103" t="s">
        <v>1</v>
      </c>
    </row>
    <row r="139" spans="1:10" ht="52.5">
      <c r="A139" s="8" t="s">
        <v>0</v>
      </c>
      <c r="B139" s="104"/>
      <c r="C139" s="8" t="s">
        <v>10</v>
      </c>
      <c r="D139" s="8" t="s">
        <v>11</v>
      </c>
      <c r="E139" s="21" t="s">
        <v>33</v>
      </c>
      <c r="F139" s="104"/>
      <c r="G139" s="104"/>
      <c r="H139" s="104"/>
      <c r="I139" s="104"/>
      <c r="J139" s="104"/>
    </row>
    <row r="140" spans="1:10" ht="12.75">
      <c r="A140" s="2"/>
      <c r="B140" s="3"/>
      <c r="C140" s="3" t="s">
        <v>3</v>
      </c>
      <c r="D140" s="3" t="s">
        <v>12</v>
      </c>
      <c r="E140" s="3" t="s">
        <v>3</v>
      </c>
      <c r="F140" s="3" t="s">
        <v>2</v>
      </c>
      <c r="G140" s="3" t="s">
        <v>3</v>
      </c>
      <c r="H140" s="3" t="s">
        <v>13</v>
      </c>
      <c r="I140" s="3" t="s">
        <v>13</v>
      </c>
      <c r="J140" s="3" t="s">
        <v>14</v>
      </c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4">
        <v>1</v>
      </c>
      <c r="B142" s="9" t="s">
        <v>17</v>
      </c>
      <c r="C142" s="5">
        <v>1450</v>
      </c>
      <c r="D142" s="5">
        <v>336</v>
      </c>
      <c r="E142" s="5">
        <f>C142+D142</f>
        <v>1786</v>
      </c>
      <c r="F142" s="22">
        <v>34409.35</v>
      </c>
      <c r="G142" s="56">
        <v>2112</v>
      </c>
      <c r="H142" s="48">
        <v>40672.05</v>
      </c>
      <c r="I142" s="63">
        <f>F142-H142</f>
        <v>-6262.700000000004</v>
      </c>
      <c r="J142" s="63">
        <f>E142+E152-G142</f>
        <v>-326</v>
      </c>
    </row>
    <row r="143" spans="1:10" ht="12.75">
      <c r="A143" s="4"/>
      <c r="B143" s="9"/>
      <c r="C143" s="5"/>
      <c r="D143" s="5"/>
      <c r="E143" s="5"/>
      <c r="F143" s="10"/>
      <c r="G143" s="11"/>
      <c r="H143" s="2"/>
      <c r="I143" s="73"/>
      <c r="J143" s="63"/>
    </row>
    <row r="144" spans="1:10" ht="12.75">
      <c r="A144" s="4" t="s">
        <v>31</v>
      </c>
      <c r="B144" s="9" t="s">
        <v>17</v>
      </c>
      <c r="C144" s="5"/>
      <c r="D144" s="5"/>
      <c r="E144" s="5"/>
      <c r="F144" s="10"/>
      <c r="G144" s="11"/>
      <c r="H144" s="2"/>
      <c r="I144" s="73"/>
      <c r="J144" s="63"/>
    </row>
    <row r="145" spans="1:10" ht="12.75">
      <c r="A145" s="4"/>
      <c r="B145" s="9" t="s">
        <v>50</v>
      </c>
      <c r="C145" s="5">
        <v>696</v>
      </c>
      <c r="D145" s="5">
        <v>245</v>
      </c>
      <c r="E145" s="5">
        <f>C145+D145</f>
        <v>941</v>
      </c>
      <c r="F145" s="10">
        <v>18122.53</v>
      </c>
      <c r="G145" s="11">
        <v>1562</v>
      </c>
      <c r="H145" s="2">
        <v>30080.37</v>
      </c>
      <c r="I145" s="73">
        <f>F145-H145</f>
        <v>-11957.84</v>
      </c>
      <c r="J145" s="63">
        <f>E145-G145</f>
        <v>-621</v>
      </c>
    </row>
    <row r="146" spans="1:10" ht="12.75">
      <c r="A146" s="4"/>
      <c r="B146" s="9"/>
      <c r="C146" s="5"/>
      <c r="D146" s="5"/>
      <c r="E146" s="5"/>
      <c r="F146" s="10"/>
      <c r="G146" s="11"/>
      <c r="H146" s="2"/>
      <c r="I146" s="73"/>
      <c r="J146" s="63"/>
    </row>
    <row r="147" spans="1:10" ht="12.75">
      <c r="A147" s="4" t="s">
        <v>51</v>
      </c>
      <c r="B147" s="9" t="s">
        <v>15</v>
      </c>
      <c r="C147" s="5">
        <v>2146</v>
      </c>
      <c r="D147" s="5">
        <v>581</v>
      </c>
      <c r="E147" s="5">
        <f>C147+D147</f>
        <v>2727</v>
      </c>
      <c r="F147" s="23">
        <v>67440.68</v>
      </c>
      <c r="G147" s="11">
        <v>3674</v>
      </c>
      <c r="H147" s="2">
        <v>90868.31</v>
      </c>
      <c r="I147" s="74">
        <f>F147-H147</f>
        <v>-23427.630000000005</v>
      </c>
      <c r="J147" s="15">
        <f>E147-G147</f>
        <v>-947</v>
      </c>
    </row>
    <row r="148" spans="1:10" ht="12.75">
      <c r="A148" s="4"/>
      <c r="B148" s="9"/>
      <c r="C148" s="5"/>
      <c r="D148" s="5"/>
      <c r="E148" s="5"/>
      <c r="F148" s="5"/>
      <c r="G148" s="5"/>
      <c r="H148" s="2"/>
      <c r="I148" s="15"/>
      <c r="J148" s="15"/>
    </row>
    <row r="149" spans="1:10" ht="12.75">
      <c r="A149" s="3">
        <v>4</v>
      </c>
      <c r="B149" s="9" t="s">
        <v>32</v>
      </c>
      <c r="C149" s="5"/>
      <c r="D149" s="5"/>
      <c r="E149" s="34"/>
      <c r="F149" s="34"/>
      <c r="G149" s="5"/>
      <c r="H149" s="2"/>
      <c r="I149" s="59"/>
      <c r="J149" s="59"/>
    </row>
    <row r="150" spans="1:10" ht="12.75">
      <c r="A150" s="3"/>
      <c r="B150" s="5"/>
      <c r="C150" s="5"/>
      <c r="D150" s="5"/>
      <c r="E150" s="5"/>
      <c r="F150" s="5"/>
      <c r="G150" s="2"/>
      <c r="H150" s="2"/>
      <c r="I150" s="59"/>
      <c r="J150" s="59"/>
    </row>
    <row r="151" spans="1:10" ht="12.75">
      <c r="A151" s="3"/>
      <c r="B151" s="5"/>
      <c r="C151" s="5"/>
      <c r="D151" s="5"/>
      <c r="E151" s="5"/>
      <c r="F151" s="5"/>
      <c r="G151" s="2"/>
      <c r="H151" s="2"/>
      <c r="I151" s="59"/>
      <c r="J151" s="59"/>
    </row>
    <row r="152" spans="1:10" ht="12.75">
      <c r="A152" s="3">
        <v>5</v>
      </c>
      <c r="B152" s="9" t="s">
        <v>16</v>
      </c>
      <c r="C152" s="12"/>
      <c r="D152" s="5"/>
      <c r="E152" s="12"/>
      <c r="F152" s="5"/>
      <c r="G152" s="2"/>
      <c r="H152" s="2"/>
      <c r="I152" s="59"/>
      <c r="J152" s="59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59"/>
      <c r="J153" s="59"/>
    </row>
    <row r="154" spans="1:10" ht="12.75">
      <c r="A154" s="2"/>
      <c r="B154" s="11" t="s">
        <v>4</v>
      </c>
      <c r="C154" s="33">
        <f>C142+C149+C152+C145</f>
        <v>2146</v>
      </c>
      <c r="D154" s="11">
        <f>D142+D149+D152+D145</f>
        <v>581</v>
      </c>
      <c r="E154" s="33">
        <f>E142+E149+E152+E145</f>
        <v>2727</v>
      </c>
      <c r="F154" s="30">
        <f>F142+F147+F149+F152+F145</f>
        <v>119972.56</v>
      </c>
      <c r="G154" s="11">
        <f>G142+G145</f>
        <v>3674</v>
      </c>
      <c r="H154" s="13">
        <f>H142+H145+H147</f>
        <v>161620.72999999998</v>
      </c>
      <c r="I154" s="58">
        <f>F154-H154</f>
        <v>-41648.169999999984</v>
      </c>
      <c r="J154" s="58">
        <f>E154-G154</f>
        <v>-947</v>
      </c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10" ht="12.75">
      <c r="A157" s="1"/>
      <c r="B157" s="36" t="s">
        <v>39</v>
      </c>
      <c r="C157" s="35">
        <f aca="true" t="shared" si="6" ref="C157:I157">C135+C154</f>
        <v>24135</v>
      </c>
      <c r="D157" s="36">
        <f t="shared" si="6"/>
        <v>5420</v>
      </c>
      <c r="E157" s="35">
        <f t="shared" si="6"/>
        <v>28778</v>
      </c>
      <c r="F157" s="54">
        <f t="shared" si="6"/>
        <v>1196636.6</v>
      </c>
      <c r="G157" s="37">
        <f t="shared" si="6"/>
        <v>27346</v>
      </c>
      <c r="H157" s="38">
        <f t="shared" si="6"/>
        <v>1131951.74</v>
      </c>
      <c r="I157" s="39">
        <f t="shared" si="6"/>
        <v>64684.860000000015</v>
      </c>
      <c r="J157" s="40">
        <f>E157-G157</f>
        <v>1432</v>
      </c>
    </row>
    <row r="159" spans="1:10" ht="15">
      <c r="A159" s="108" t="s">
        <v>54</v>
      </c>
      <c r="B159" s="108"/>
      <c r="C159" s="108"/>
      <c r="D159" s="108"/>
      <c r="E159" s="108"/>
      <c r="F159" s="108"/>
      <c r="G159" s="108"/>
      <c r="H159" s="108"/>
      <c r="I159" s="108"/>
      <c r="J159" s="108"/>
    </row>
    <row r="160" spans="1:10" ht="12.75">
      <c r="A160" s="2"/>
      <c r="B160" s="103" t="s">
        <v>5</v>
      </c>
      <c r="C160" s="105" t="s">
        <v>6</v>
      </c>
      <c r="D160" s="106"/>
      <c r="E160" s="107"/>
      <c r="F160" s="103" t="s">
        <v>7</v>
      </c>
      <c r="G160" s="103" t="s">
        <v>8</v>
      </c>
      <c r="H160" s="103" t="s">
        <v>9</v>
      </c>
      <c r="I160" s="103" t="s">
        <v>1</v>
      </c>
      <c r="J160" s="103" t="s">
        <v>1</v>
      </c>
    </row>
    <row r="161" spans="1:10" ht="52.5">
      <c r="A161" s="8" t="s">
        <v>0</v>
      </c>
      <c r="B161" s="104"/>
      <c r="C161" s="8" t="s">
        <v>10</v>
      </c>
      <c r="D161" s="8" t="s">
        <v>11</v>
      </c>
      <c r="E161" s="21" t="s">
        <v>33</v>
      </c>
      <c r="F161" s="104"/>
      <c r="G161" s="104"/>
      <c r="H161" s="104"/>
      <c r="I161" s="104"/>
      <c r="J161" s="104"/>
    </row>
    <row r="162" spans="1:10" ht="12.75">
      <c r="A162" s="2"/>
      <c r="B162" s="3"/>
      <c r="C162" s="3" t="s">
        <v>3</v>
      </c>
      <c r="D162" s="3" t="s">
        <v>12</v>
      </c>
      <c r="E162" s="3" t="s">
        <v>3</v>
      </c>
      <c r="F162" s="3" t="s">
        <v>2</v>
      </c>
      <c r="G162" s="3" t="s">
        <v>3</v>
      </c>
      <c r="H162" s="3" t="s">
        <v>13</v>
      </c>
      <c r="I162" s="3" t="s">
        <v>13</v>
      </c>
      <c r="J162" s="3" t="s">
        <v>14</v>
      </c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4">
        <v>1</v>
      </c>
      <c r="B164" s="9" t="s">
        <v>17</v>
      </c>
      <c r="C164" s="5">
        <v>1984</v>
      </c>
      <c r="D164" s="5">
        <v>382</v>
      </c>
      <c r="E164" s="5">
        <f>C164+D164</f>
        <v>2366</v>
      </c>
      <c r="F164" s="22">
        <v>45577.09</v>
      </c>
      <c r="G164" s="56">
        <v>1683</v>
      </c>
      <c r="H164" s="48">
        <v>32414.58</v>
      </c>
      <c r="I164" s="7">
        <f>F164-H164</f>
        <v>13162.509999999995</v>
      </c>
      <c r="J164" s="7">
        <f>E164+E178-G164</f>
        <v>759</v>
      </c>
    </row>
    <row r="165" spans="1:10" ht="12.75">
      <c r="A165" s="4"/>
      <c r="B165" s="9"/>
      <c r="C165" s="5"/>
      <c r="D165" s="5"/>
      <c r="E165" s="5"/>
      <c r="F165" s="10"/>
      <c r="G165" s="11"/>
      <c r="H165" s="2"/>
      <c r="I165" s="73"/>
      <c r="J165" s="63"/>
    </row>
    <row r="166" spans="1:10" ht="12.75">
      <c r="A166" s="4" t="s">
        <v>31</v>
      </c>
      <c r="B166" s="9" t="s">
        <v>55</v>
      </c>
      <c r="C166" s="5">
        <v>1156</v>
      </c>
      <c r="D166" s="5">
        <v>278</v>
      </c>
      <c r="E166" s="5">
        <f>C166+D166</f>
        <v>1434</v>
      </c>
      <c r="F166" s="10">
        <v>183617.54</v>
      </c>
      <c r="G166" s="56">
        <v>2071.605</v>
      </c>
      <c r="H166" s="48">
        <v>265276.48</v>
      </c>
      <c r="I166" s="73">
        <f>F166-H166</f>
        <v>-81658.93999999997</v>
      </c>
      <c r="J166" s="63">
        <f>E166-G166</f>
        <v>-637.605</v>
      </c>
    </row>
    <row r="167" spans="1:10" ht="12.75">
      <c r="A167" s="4"/>
      <c r="B167" s="9"/>
      <c r="C167" s="5"/>
      <c r="D167" s="5"/>
      <c r="E167" s="5"/>
      <c r="F167" s="10"/>
      <c r="G167" s="11"/>
      <c r="H167" s="2"/>
      <c r="I167" s="73"/>
      <c r="J167" s="63"/>
    </row>
    <row r="168" spans="1:10" ht="12.75">
      <c r="A168" s="4" t="s">
        <v>51</v>
      </c>
      <c r="B168" s="9" t="s">
        <v>15</v>
      </c>
      <c r="C168" s="5">
        <v>3140</v>
      </c>
      <c r="D168" s="5">
        <v>660</v>
      </c>
      <c r="E168" s="5">
        <f>C168+D168</f>
        <v>3800</v>
      </c>
      <c r="F168" s="23">
        <v>94042.36</v>
      </c>
      <c r="G168" s="11">
        <v>3781</v>
      </c>
      <c r="H168" s="2">
        <v>93504.13</v>
      </c>
      <c r="I168" s="72">
        <f>F168-H168</f>
        <v>538.2299999999959</v>
      </c>
      <c r="J168" s="59">
        <f>E168-G168</f>
        <v>19</v>
      </c>
    </row>
    <row r="169" spans="1:10" ht="12.75">
      <c r="A169" s="4"/>
      <c r="B169" s="9"/>
      <c r="C169" s="5"/>
      <c r="D169" s="5"/>
      <c r="E169" s="5"/>
      <c r="F169" s="5"/>
      <c r="G169" s="5"/>
      <c r="H169" s="2"/>
      <c r="I169" s="15"/>
      <c r="J169" s="15"/>
    </row>
    <row r="170" spans="1:10" ht="12.75">
      <c r="A170" s="3">
        <v>4</v>
      </c>
      <c r="B170" s="9" t="s">
        <v>59</v>
      </c>
      <c r="C170" s="5"/>
      <c r="D170" s="5"/>
      <c r="E170" s="34">
        <v>0</v>
      </c>
      <c r="F170" s="34">
        <v>0</v>
      </c>
      <c r="G170" s="5"/>
      <c r="H170" s="2"/>
      <c r="I170" s="59"/>
      <c r="J170" s="59"/>
    </row>
    <row r="171" spans="1:10" ht="12.75">
      <c r="A171" s="3"/>
      <c r="B171" s="5"/>
      <c r="C171" s="5"/>
      <c r="D171" s="5"/>
      <c r="E171" s="5"/>
      <c r="F171" s="5"/>
      <c r="G171" s="2"/>
      <c r="H171" s="2"/>
      <c r="I171" s="59"/>
      <c r="J171" s="59"/>
    </row>
    <row r="172" spans="1:10" ht="12.75">
      <c r="A172" s="3">
        <v>5</v>
      </c>
      <c r="B172" s="9" t="s">
        <v>58</v>
      </c>
      <c r="C172" s="5"/>
      <c r="D172" s="5"/>
      <c r="E172" s="34">
        <v>0</v>
      </c>
      <c r="F172" s="5">
        <v>0</v>
      </c>
      <c r="G172" s="2"/>
      <c r="H172" s="2"/>
      <c r="I172" s="59"/>
      <c r="J172" s="59"/>
    </row>
    <row r="173" spans="1:10" ht="12.75">
      <c r="A173" s="3"/>
      <c r="B173" s="5"/>
      <c r="C173" s="5"/>
      <c r="D173" s="5"/>
      <c r="E173" s="5"/>
      <c r="F173" s="5"/>
      <c r="G173" s="2"/>
      <c r="H173" s="2"/>
      <c r="I173" s="59"/>
      <c r="J173" s="59"/>
    </row>
    <row r="174" spans="1:10" ht="12.75">
      <c r="A174" s="3">
        <v>6</v>
      </c>
      <c r="B174" s="9" t="s">
        <v>56</v>
      </c>
      <c r="C174" s="5"/>
      <c r="D174" s="5"/>
      <c r="E174" s="34">
        <v>63</v>
      </c>
      <c r="F174" s="34">
        <v>1215.46</v>
      </c>
      <c r="G174" s="2"/>
      <c r="H174" s="2"/>
      <c r="I174" s="59"/>
      <c r="J174" s="59"/>
    </row>
    <row r="175" spans="1:10" ht="12.75">
      <c r="A175" s="3"/>
      <c r="B175" s="5"/>
      <c r="C175" s="5"/>
      <c r="D175" s="5"/>
      <c r="E175" s="34"/>
      <c r="F175" s="34"/>
      <c r="G175" s="2"/>
      <c r="H175" s="2"/>
      <c r="I175" s="59"/>
      <c r="J175" s="59"/>
    </row>
    <row r="176" spans="1:10" ht="12.75">
      <c r="A176" s="3">
        <v>7</v>
      </c>
      <c r="B176" s="9" t="s">
        <v>57</v>
      </c>
      <c r="C176" s="5"/>
      <c r="D176" s="5"/>
      <c r="E176" s="34">
        <v>30</v>
      </c>
      <c r="F176" s="34">
        <v>3842.58</v>
      </c>
      <c r="G176" s="2"/>
      <c r="H176" s="2"/>
      <c r="I176" s="59"/>
      <c r="J176" s="59"/>
    </row>
    <row r="177" spans="1:10" ht="12.75">
      <c r="A177" s="3"/>
      <c r="B177" s="9"/>
      <c r="C177" s="5"/>
      <c r="D177" s="5"/>
      <c r="E177" s="5"/>
      <c r="F177" s="5"/>
      <c r="G177" s="2"/>
      <c r="H177" s="2"/>
      <c r="I177" s="59"/>
      <c r="J177" s="59"/>
    </row>
    <row r="178" spans="1:10" ht="12.75">
      <c r="A178" s="3">
        <v>8</v>
      </c>
      <c r="B178" s="9" t="s">
        <v>16</v>
      </c>
      <c r="C178" s="12">
        <v>76</v>
      </c>
      <c r="D178" s="5"/>
      <c r="E178" s="5">
        <f>C178+D178</f>
        <v>76</v>
      </c>
      <c r="F178" s="5">
        <v>3359.65</v>
      </c>
      <c r="G178" s="2"/>
      <c r="H178" s="2"/>
      <c r="I178" s="59"/>
      <c r="J178" s="59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59"/>
      <c r="J179" s="59"/>
    </row>
    <row r="180" spans="1:10" ht="12.75">
      <c r="A180" s="2"/>
      <c r="B180" s="11" t="s">
        <v>4</v>
      </c>
      <c r="C180" s="33">
        <f>C164+C170+C178+C166</f>
        <v>3216</v>
      </c>
      <c r="D180" s="11">
        <f>D164+D170+D178+D166</f>
        <v>660</v>
      </c>
      <c r="E180" s="33">
        <f>E164+E170+E178+E166</f>
        <v>3876</v>
      </c>
      <c r="F180" s="30">
        <f>F164+F168+F170+F178+F166</f>
        <v>326596.64</v>
      </c>
      <c r="G180" s="11">
        <f>G164+G166</f>
        <v>3754.605</v>
      </c>
      <c r="H180" s="13">
        <f>H164+H166+H168</f>
        <v>391195.19</v>
      </c>
      <c r="I180" s="58">
        <f>F180-H180</f>
        <v>-64598.54999999999</v>
      </c>
      <c r="J180" s="58">
        <f>E180-G180</f>
        <v>121.39499999999998</v>
      </c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10" ht="12.75">
      <c r="A183" s="1"/>
      <c r="B183" s="36" t="s">
        <v>39</v>
      </c>
      <c r="C183" s="35">
        <f aca="true" t="shared" si="7" ref="C183:I183">C157+C180</f>
        <v>27351</v>
      </c>
      <c r="D183" s="36">
        <f t="shared" si="7"/>
        <v>6080</v>
      </c>
      <c r="E183" s="35">
        <f t="shared" si="7"/>
        <v>32654</v>
      </c>
      <c r="F183" s="54">
        <f t="shared" si="7"/>
        <v>1523233.2400000002</v>
      </c>
      <c r="G183" s="37">
        <f t="shared" si="7"/>
        <v>31100.605</v>
      </c>
      <c r="H183" s="38">
        <f t="shared" si="7"/>
        <v>1523146.93</v>
      </c>
      <c r="I183" s="39">
        <f t="shared" si="7"/>
        <v>86.31000000002678</v>
      </c>
      <c r="J183" s="76"/>
    </row>
    <row r="185" spans="1:10" ht="15">
      <c r="A185" s="108" t="s">
        <v>61</v>
      </c>
      <c r="B185" s="108"/>
      <c r="C185" s="108"/>
      <c r="D185" s="108"/>
      <c r="E185" s="108"/>
      <c r="F185" s="108"/>
      <c r="G185" s="108"/>
      <c r="H185" s="108"/>
      <c r="I185" s="108"/>
      <c r="J185" s="108"/>
    </row>
    <row r="186" spans="1:10" ht="12.75">
      <c r="A186" s="2"/>
      <c r="B186" s="103" t="s">
        <v>5</v>
      </c>
      <c r="C186" s="105" t="s">
        <v>6</v>
      </c>
      <c r="D186" s="106"/>
      <c r="E186" s="107"/>
      <c r="F186" s="103" t="s">
        <v>7</v>
      </c>
      <c r="G186" s="103" t="s">
        <v>8</v>
      </c>
      <c r="H186" s="103" t="s">
        <v>9</v>
      </c>
      <c r="I186" s="103" t="s">
        <v>1</v>
      </c>
      <c r="J186" s="103" t="s">
        <v>1</v>
      </c>
    </row>
    <row r="187" spans="1:10" ht="88.5" customHeight="1">
      <c r="A187" s="8" t="s">
        <v>0</v>
      </c>
      <c r="B187" s="104"/>
      <c r="C187" s="8" t="s">
        <v>10</v>
      </c>
      <c r="D187" s="8" t="s">
        <v>11</v>
      </c>
      <c r="E187" s="21" t="s">
        <v>33</v>
      </c>
      <c r="F187" s="104"/>
      <c r="G187" s="104"/>
      <c r="H187" s="104"/>
      <c r="I187" s="104"/>
      <c r="J187" s="104"/>
    </row>
    <row r="188" spans="1:10" ht="12.75">
      <c r="A188" s="2"/>
      <c r="B188" s="3"/>
      <c r="C188" s="3" t="s">
        <v>3</v>
      </c>
      <c r="D188" s="3" t="s">
        <v>12</v>
      </c>
      <c r="E188" s="3" t="s">
        <v>3</v>
      </c>
      <c r="F188" s="3" t="s">
        <v>2</v>
      </c>
      <c r="G188" s="3" t="s">
        <v>3</v>
      </c>
      <c r="H188" s="3" t="s">
        <v>13</v>
      </c>
      <c r="I188" s="3" t="s">
        <v>13</v>
      </c>
      <c r="J188" s="3" t="s">
        <v>14</v>
      </c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4">
        <v>1</v>
      </c>
      <c r="B190" s="9" t="s">
        <v>17</v>
      </c>
      <c r="C190" s="5">
        <v>2698</v>
      </c>
      <c r="D190" s="5">
        <v>369</v>
      </c>
      <c r="E190" s="5">
        <f>C190+D190</f>
        <v>3067</v>
      </c>
      <c r="F190" s="22">
        <v>59073.74</v>
      </c>
      <c r="G190" s="56">
        <v>1846</v>
      </c>
      <c r="H190" s="48">
        <v>35549.53</v>
      </c>
      <c r="I190" s="7">
        <f>F190-H190</f>
        <v>23524.21</v>
      </c>
      <c r="J190" s="7">
        <f>E190+E204-G190</f>
        <v>1257</v>
      </c>
    </row>
    <row r="191" spans="1:10" ht="12.75">
      <c r="A191" s="4"/>
      <c r="B191" s="9"/>
      <c r="C191" s="5"/>
      <c r="D191" s="5"/>
      <c r="E191" s="5"/>
      <c r="F191" s="10"/>
      <c r="G191" s="11"/>
      <c r="H191" s="2"/>
      <c r="I191" s="73"/>
      <c r="J191" s="63"/>
    </row>
    <row r="192" spans="1:10" ht="12.75">
      <c r="A192" s="4" t="s">
        <v>31</v>
      </c>
      <c r="B192" s="9" t="s">
        <v>55</v>
      </c>
      <c r="C192" s="5">
        <v>1842</v>
      </c>
      <c r="D192" s="5">
        <v>269</v>
      </c>
      <c r="E192" s="5">
        <f>C192+D192</f>
        <v>2111</v>
      </c>
      <c r="F192" s="10">
        <v>270265.06</v>
      </c>
      <c r="G192" s="56">
        <v>2167.675</v>
      </c>
      <c r="H192" s="48">
        <v>277578.54</v>
      </c>
      <c r="I192" s="73">
        <f>F192-H192</f>
        <v>-7313.479999999981</v>
      </c>
      <c r="J192" s="63">
        <f>E192-G192</f>
        <v>-56.67500000000018</v>
      </c>
    </row>
    <row r="193" spans="1:10" ht="12.75">
      <c r="A193" s="4"/>
      <c r="B193" s="9"/>
      <c r="C193" s="5"/>
      <c r="D193" s="5"/>
      <c r="E193" s="5"/>
      <c r="F193" s="10"/>
      <c r="G193" s="11"/>
      <c r="H193" s="2"/>
      <c r="I193" s="73"/>
      <c r="J193" s="63"/>
    </row>
    <row r="194" spans="1:10" ht="12.75">
      <c r="A194" s="4" t="s">
        <v>51</v>
      </c>
      <c r="B194" s="9" t="s">
        <v>15</v>
      </c>
      <c r="C194" s="5">
        <v>4540</v>
      </c>
      <c r="D194" s="5">
        <v>638</v>
      </c>
      <c r="E194" s="5">
        <f>C194+D194</f>
        <v>5178</v>
      </c>
      <c r="F194" s="23">
        <v>128048.61</v>
      </c>
      <c r="G194" s="11">
        <v>4039</v>
      </c>
      <c r="H194" s="2">
        <v>99895.78</v>
      </c>
      <c r="I194" s="72">
        <f>F194-H194</f>
        <v>28152.83</v>
      </c>
      <c r="J194" s="59">
        <f>E194-G194</f>
        <v>1139</v>
      </c>
    </row>
    <row r="195" spans="1:10" ht="12.75">
      <c r="A195" s="4"/>
      <c r="B195" s="9"/>
      <c r="C195" s="5"/>
      <c r="D195" s="5"/>
      <c r="E195" s="5"/>
      <c r="F195" s="5"/>
      <c r="G195" s="5"/>
      <c r="H195" s="2"/>
      <c r="I195" s="15"/>
      <c r="J195" s="15"/>
    </row>
    <row r="196" spans="1:10" ht="12.75">
      <c r="A196" s="3">
        <v>4</v>
      </c>
      <c r="B196" s="9" t="s">
        <v>59</v>
      </c>
      <c r="C196" s="5"/>
      <c r="D196" s="5"/>
      <c r="E196" s="34">
        <v>199</v>
      </c>
      <c r="F196" s="34">
        <v>3841.3</v>
      </c>
      <c r="G196" s="5"/>
      <c r="H196" s="2"/>
      <c r="I196" s="59"/>
      <c r="J196" s="59"/>
    </row>
    <row r="197" spans="1:10" ht="12.75">
      <c r="A197" s="3"/>
      <c r="B197" s="5"/>
      <c r="C197" s="5"/>
      <c r="D197" s="5"/>
      <c r="E197" s="5"/>
      <c r="F197" s="5"/>
      <c r="G197" s="2"/>
      <c r="H197" s="2"/>
      <c r="I197" s="59"/>
      <c r="J197" s="59"/>
    </row>
    <row r="198" spans="1:10" ht="12.75">
      <c r="A198" s="3">
        <v>5</v>
      </c>
      <c r="B198" s="9" t="s">
        <v>58</v>
      </c>
      <c r="C198" s="5"/>
      <c r="D198" s="5"/>
      <c r="E198" s="34">
        <v>200</v>
      </c>
      <c r="F198" s="34">
        <v>25610.03</v>
      </c>
      <c r="G198" s="2"/>
      <c r="H198" s="2"/>
      <c r="I198" s="59"/>
      <c r="J198" s="59"/>
    </row>
    <row r="199" spans="1:10" ht="12.75">
      <c r="A199" s="3"/>
      <c r="B199" s="5"/>
      <c r="C199" s="5"/>
      <c r="D199" s="5"/>
      <c r="E199" s="5"/>
      <c r="F199" s="5"/>
      <c r="G199" s="2"/>
      <c r="H199" s="2"/>
      <c r="I199" s="59"/>
      <c r="J199" s="59"/>
    </row>
    <row r="200" spans="1:10" ht="12.75">
      <c r="A200" s="3">
        <v>6</v>
      </c>
      <c r="B200" s="9" t="s">
        <v>56</v>
      </c>
      <c r="C200" s="5"/>
      <c r="D200" s="5"/>
      <c r="E200" s="34">
        <v>0</v>
      </c>
      <c r="F200" s="34">
        <v>0</v>
      </c>
      <c r="G200" s="2"/>
      <c r="H200" s="2"/>
      <c r="I200" s="59"/>
      <c r="J200" s="59"/>
    </row>
    <row r="201" spans="1:10" ht="12.75">
      <c r="A201" s="3"/>
      <c r="B201" s="5"/>
      <c r="C201" s="5"/>
      <c r="D201" s="5"/>
      <c r="E201" s="34"/>
      <c r="F201" s="34"/>
      <c r="G201" s="2"/>
      <c r="H201" s="2"/>
      <c r="I201" s="59"/>
      <c r="J201" s="59"/>
    </row>
    <row r="202" spans="1:10" ht="12.75">
      <c r="A202" s="3">
        <v>7</v>
      </c>
      <c r="B202" s="9" t="s">
        <v>57</v>
      </c>
      <c r="C202" s="5"/>
      <c r="D202" s="5"/>
      <c r="E202" s="34">
        <v>30</v>
      </c>
      <c r="F202" s="34">
        <v>3841.3</v>
      </c>
      <c r="G202" s="2"/>
      <c r="H202" s="2"/>
      <c r="I202" s="59"/>
      <c r="J202" s="59"/>
    </row>
    <row r="203" spans="1:10" ht="12.75">
      <c r="A203" s="3"/>
      <c r="B203" s="9"/>
      <c r="C203" s="5"/>
      <c r="D203" s="5"/>
      <c r="E203" s="5"/>
      <c r="F203" s="5"/>
      <c r="G203" s="2"/>
      <c r="H203" s="2"/>
      <c r="I203" s="59"/>
      <c r="J203" s="59"/>
    </row>
    <row r="204" spans="1:10" ht="12.75">
      <c r="A204" s="3">
        <v>8</v>
      </c>
      <c r="B204" s="9" t="s">
        <v>16</v>
      </c>
      <c r="C204" s="12">
        <v>36</v>
      </c>
      <c r="D204" s="5"/>
      <c r="E204" s="5">
        <f>C204+D204</f>
        <v>36</v>
      </c>
      <c r="F204" s="5">
        <v>1979.32</v>
      </c>
      <c r="G204" s="2"/>
      <c r="H204" s="2"/>
      <c r="I204" s="59"/>
      <c r="J204" s="59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59"/>
      <c r="J205" s="59"/>
    </row>
    <row r="206" spans="1:10" ht="12.75">
      <c r="A206" s="2"/>
      <c r="B206" s="11" t="s">
        <v>4</v>
      </c>
      <c r="C206" s="33">
        <f>C190+C196+C204+C192</f>
        <v>4576</v>
      </c>
      <c r="D206" s="11">
        <f>D190+D196+D204+D192</f>
        <v>638</v>
      </c>
      <c r="E206" s="33">
        <f>E190+E196+E204+E192</f>
        <v>5413</v>
      </c>
      <c r="F206" s="30">
        <f>F190+F194+F196+F204+F192</f>
        <v>463208.03</v>
      </c>
      <c r="G206" s="11">
        <f>G190+G192</f>
        <v>4013.675</v>
      </c>
      <c r="H206" s="13">
        <f>H190+H192+H194</f>
        <v>413023.85</v>
      </c>
      <c r="I206" s="68">
        <f>F206-H206</f>
        <v>50184.18000000005</v>
      </c>
      <c r="J206" s="68">
        <f>E206-G206</f>
        <v>1399.3249999999998</v>
      </c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10" ht="12.75">
      <c r="A209" s="1"/>
      <c r="B209" s="36" t="s">
        <v>39</v>
      </c>
      <c r="C209" s="35">
        <f aca="true" t="shared" si="8" ref="C209:I209">C183+C206</f>
        <v>31927</v>
      </c>
      <c r="D209" s="36">
        <f t="shared" si="8"/>
        <v>6718</v>
      </c>
      <c r="E209" s="35">
        <f t="shared" si="8"/>
        <v>38067</v>
      </c>
      <c r="F209" s="54">
        <f t="shared" si="8"/>
        <v>1986441.2700000003</v>
      </c>
      <c r="G209" s="37">
        <f t="shared" si="8"/>
        <v>35114.28</v>
      </c>
      <c r="H209" s="38">
        <f t="shared" si="8"/>
        <v>1936170.7799999998</v>
      </c>
      <c r="I209" s="39">
        <f t="shared" si="8"/>
        <v>50270.49000000008</v>
      </c>
      <c r="J209" s="76"/>
    </row>
    <row r="211" spans="1:10" ht="15">
      <c r="A211" s="108" t="s">
        <v>62</v>
      </c>
      <c r="B211" s="108"/>
      <c r="C211" s="108"/>
      <c r="D211" s="108"/>
      <c r="E211" s="108"/>
      <c r="F211" s="108"/>
      <c r="G211" s="108"/>
      <c r="H211" s="108"/>
      <c r="I211" s="108"/>
      <c r="J211" s="108"/>
    </row>
    <row r="212" spans="1:10" ht="12.75">
      <c r="A212" s="2"/>
      <c r="B212" s="103" t="s">
        <v>5</v>
      </c>
      <c r="C212" s="105" t="s">
        <v>6</v>
      </c>
      <c r="D212" s="106"/>
      <c r="E212" s="107"/>
      <c r="F212" s="103" t="s">
        <v>7</v>
      </c>
      <c r="G212" s="103" t="s">
        <v>8</v>
      </c>
      <c r="H212" s="103" t="s">
        <v>9</v>
      </c>
      <c r="I212" s="103" t="s">
        <v>1</v>
      </c>
      <c r="J212" s="103" t="s">
        <v>1</v>
      </c>
    </row>
    <row r="213" spans="1:10" ht="52.5">
      <c r="A213" s="8" t="s">
        <v>0</v>
      </c>
      <c r="B213" s="104"/>
      <c r="C213" s="8" t="s">
        <v>10</v>
      </c>
      <c r="D213" s="8" t="s">
        <v>11</v>
      </c>
      <c r="E213" s="21" t="s">
        <v>33</v>
      </c>
      <c r="F213" s="104"/>
      <c r="G213" s="104"/>
      <c r="H213" s="104"/>
      <c r="I213" s="104"/>
      <c r="J213" s="104"/>
    </row>
    <row r="214" spans="1:10" ht="12.75">
      <c r="A214" s="2"/>
      <c r="B214" s="3"/>
      <c r="C214" s="3" t="s">
        <v>3</v>
      </c>
      <c r="D214" s="3" t="s">
        <v>12</v>
      </c>
      <c r="E214" s="3" t="s">
        <v>3</v>
      </c>
      <c r="F214" s="3" t="s">
        <v>2</v>
      </c>
      <c r="G214" s="3" t="s">
        <v>3</v>
      </c>
      <c r="H214" s="3" t="s">
        <v>13</v>
      </c>
      <c r="I214" s="3" t="s">
        <v>13</v>
      </c>
      <c r="J214" s="3" t="s">
        <v>14</v>
      </c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4">
        <v>1</v>
      </c>
      <c r="B216" s="9" t="s">
        <v>17</v>
      </c>
      <c r="C216" s="5">
        <v>1947</v>
      </c>
      <c r="D216" s="5">
        <v>356</v>
      </c>
      <c r="E216" s="5">
        <f>C216+D216</f>
        <v>2303</v>
      </c>
      <c r="F216" s="22">
        <v>38150.63</v>
      </c>
      <c r="G216" s="56">
        <v>1865</v>
      </c>
      <c r="H216" s="48">
        <v>35915.42</v>
      </c>
      <c r="I216" s="7">
        <f>F216-H216</f>
        <v>2235.209999999999</v>
      </c>
      <c r="J216" s="7">
        <f>E216+E230-G216</f>
        <v>485</v>
      </c>
    </row>
    <row r="217" spans="1:10" ht="12.75">
      <c r="A217" s="4"/>
      <c r="B217" s="9"/>
      <c r="C217" s="5"/>
      <c r="D217" s="5"/>
      <c r="E217" s="5"/>
      <c r="F217" s="10"/>
      <c r="G217" s="11"/>
      <c r="H217" s="2"/>
      <c r="I217" s="73"/>
      <c r="J217" s="63"/>
    </row>
    <row r="218" spans="1:10" ht="12.75">
      <c r="A218" s="4" t="s">
        <v>31</v>
      </c>
      <c r="B218" s="9" t="s">
        <v>55</v>
      </c>
      <c r="C218" s="5">
        <v>1419</v>
      </c>
      <c r="D218" s="5">
        <v>198</v>
      </c>
      <c r="E218" s="5">
        <f>C218+D218</f>
        <v>1617</v>
      </c>
      <c r="F218" s="10">
        <v>207123.6</v>
      </c>
      <c r="G218" s="56">
        <v>2078.758</v>
      </c>
      <c r="H218" s="48">
        <v>266192.46</v>
      </c>
      <c r="I218" s="73">
        <f>F218-H218</f>
        <v>-59068.860000000015</v>
      </c>
      <c r="J218" s="63">
        <f>E218-G218</f>
        <v>-461.7579999999998</v>
      </c>
    </row>
    <row r="219" spans="1:10" ht="12.75">
      <c r="A219" s="4"/>
      <c r="B219" s="9"/>
      <c r="C219" s="5"/>
      <c r="D219" s="5"/>
      <c r="E219" s="5"/>
      <c r="F219" s="10"/>
      <c r="G219" s="11"/>
      <c r="H219" s="2"/>
      <c r="I219" s="73"/>
      <c r="J219" s="63"/>
    </row>
    <row r="220" spans="1:10" ht="12.75">
      <c r="A220" s="4" t="s">
        <v>51</v>
      </c>
      <c r="B220" s="9" t="s">
        <v>15</v>
      </c>
      <c r="C220" s="5">
        <v>3366</v>
      </c>
      <c r="D220" s="5">
        <v>615</v>
      </c>
      <c r="E220" s="5">
        <f>C220+D220</f>
        <v>3981</v>
      </c>
      <c r="F220" s="23">
        <v>98454.01</v>
      </c>
      <c r="G220" s="11">
        <v>3970</v>
      </c>
      <c r="H220" s="2">
        <v>98189.22</v>
      </c>
      <c r="I220" s="72">
        <f>F220-H220</f>
        <v>264.7899999999936</v>
      </c>
      <c r="J220" s="59">
        <f>E220-G220</f>
        <v>11</v>
      </c>
    </row>
    <row r="221" spans="1:10" ht="12.75">
      <c r="A221" s="4"/>
      <c r="B221" s="9"/>
      <c r="C221" s="5"/>
      <c r="D221" s="5"/>
      <c r="E221" s="5"/>
      <c r="F221" s="5"/>
      <c r="G221" s="5"/>
      <c r="H221" s="2"/>
      <c r="I221" s="15"/>
      <c r="J221" s="15"/>
    </row>
    <row r="222" spans="1:10" ht="12.75">
      <c r="A222" s="3">
        <v>4</v>
      </c>
      <c r="B222" s="9" t="s">
        <v>59</v>
      </c>
      <c r="C222" s="5"/>
      <c r="D222" s="5"/>
      <c r="E222" s="34">
        <v>0</v>
      </c>
      <c r="F222" s="34">
        <v>0</v>
      </c>
      <c r="G222" s="5"/>
      <c r="H222" s="2"/>
      <c r="I222" s="59"/>
      <c r="J222" s="59"/>
    </row>
    <row r="223" spans="1:10" ht="12.75">
      <c r="A223" s="3"/>
      <c r="B223" s="5"/>
      <c r="C223" s="5"/>
      <c r="D223" s="5"/>
      <c r="E223" s="5"/>
      <c r="F223" s="5"/>
      <c r="G223" s="2"/>
      <c r="H223" s="2"/>
      <c r="I223" s="59"/>
      <c r="J223" s="59"/>
    </row>
    <row r="224" spans="1:10" ht="12.75">
      <c r="A224" s="3">
        <v>5</v>
      </c>
      <c r="B224" s="9" t="s">
        <v>58</v>
      </c>
      <c r="C224" s="5"/>
      <c r="D224" s="5"/>
      <c r="E224" s="34">
        <v>0</v>
      </c>
      <c r="F224" s="34">
        <v>0</v>
      </c>
      <c r="G224" s="2"/>
      <c r="H224" s="2"/>
      <c r="I224" s="59"/>
      <c r="J224" s="59"/>
    </row>
    <row r="225" spans="1:10" ht="12.75">
      <c r="A225" s="3"/>
      <c r="B225" s="5"/>
      <c r="C225" s="5"/>
      <c r="D225" s="5"/>
      <c r="E225" s="5"/>
      <c r="F225" s="5"/>
      <c r="G225" s="2"/>
      <c r="H225" s="2"/>
      <c r="I225" s="59"/>
      <c r="J225" s="59"/>
    </row>
    <row r="226" spans="1:10" ht="12.75">
      <c r="A226" s="3">
        <v>6</v>
      </c>
      <c r="B226" s="9" t="s">
        <v>56</v>
      </c>
      <c r="C226" s="5"/>
      <c r="D226" s="5"/>
      <c r="E226" s="34">
        <v>0</v>
      </c>
      <c r="F226" s="34">
        <v>0</v>
      </c>
      <c r="G226" s="2"/>
      <c r="H226" s="2"/>
      <c r="I226" s="59"/>
      <c r="J226" s="59"/>
    </row>
    <row r="227" spans="1:10" ht="12.75">
      <c r="A227" s="3"/>
      <c r="B227" s="5"/>
      <c r="C227" s="5"/>
      <c r="D227" s="5"/>
      <c r="E227" s="34"/>
      <c r="F227" s="34"/>
      <c r="G227" s="2"/>
      <c r="H227" s="2"/>
      <c r="I227" s="59"/>
      <c r="J227" s="59"/>
    </row>
    <row r="228" spans="1:10" ht="12.75">
      <c r="A228" s="3">
        <v>7</v>
      </c>
      <c r="B228" s="9" t="s">
        <v>57</v>
      </c>
      <c r="C228" s="5"/>
      <c r="D228" s="5"/>
      <c r="E228" s="34">
        <v>30</v>
      </c>
      <c r="F228" s="34">
        <v>3841.3</v>
      </c>
      <c r="G228" s="2"/>
      <c r="H228" s="2"/>
      <c r="I228" s="59"/>
      <c r="J228" s="59"/>
    </row>
    <row r="229" spans="1:10" ht="12.75">
      <c r="A229" s="3"/>
      <c r="B229" s="9"/>
      <c r="C229" s="5"/>
      <c r="D229" s="5"/>
      <c r="E229" s="5"/>
      <c r="F229" s="5"/>
      <c r="G229" s="2"/>
      <c r="H229" s="2"/>
      <c r="I229" s="59"/>
      <c r="J229" s="59"/>
    </row>
    <row r="230" spans="1:10" ht="12.75">
      <c r="A230" s="3">
        <v>8</v>
      </c>
      <c r="B230" s="9" t="s">
        <v>16</v>
      </c>
      <c r="C230" s="12">
        <v>47</v>
      </c>
      <c r="D230" s="5"/>
      <c r="E230" s="5">
        <f>C230+D230</f>
        <v>47</v>
      </c>
      <c r="F230" s="5">
        <v>2086.56</v>
      </c>
      <c r="G230" s="2"/>
      <c r="H230" s="2"/>
      <c r="I230" s="59"/>
      <c r="J230" s="59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59"/>
      <c r="J231" s="59"/>
    </row>
    <row r="232" spans="1:10" ht="12.75">
      <c r="A232" s="2"/>
      <c r="B232" s="11" t="s">
        <v>4</v>
      </c>
      <c r="C232" s="33">
        <f>C216+C222+C230+C218</f>
        <v>3413</v>
      </c>
      <c r="D232" s="11">
        <f>D216+D222+D230+D218</f>
        <v>554</v>
      </c>
      <c r="E232" s="33">
        <f>E216+E222+E230+E218</f>
        <v>3967</v>
      </c>
      <c r="F232" s="30">
        <f>F216+F220+F222+F230+F218</f>
        <v>345814.8</v>
      </c>
      <c r="G232" s="11">
        <f>G216+G218</f>
        <v>3943.758</v>
      </c>
      <c r="H232" s="13">
        <f>H216+H218+H220</f>
        <v>400297.1</v>
      </c>
      <c r="I232" s="58">
        <f>F232-H232</f>
        <v>-54482.29999999999</v>
      </c>
      <c r="J232" s="58">
        <f>E232-G232</f>
        <v>23.24200000000019</v>
      </c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10" ht="12.75">
      <c r="A235" s="1"/>
      <c r="B235" s="36" t="s">
        <v>39</v>
      </c>
      <c r="C235" s="35">
        <f aca="true" t="shared" si="9" ref="C235:I235">C209+C232</f>
        <v>35340</v>
      </c>
      <c r="D235" s="36">
        <f t="shared" si="9"/>
        <v>7272</v>
      </c>
      <c r="E235" s="35">
        <f t="shared" si="9"/>
        <v>42034</v>
      </c>
      <c r="F235" s="54">
        <f t="shared" si="9"/>
        <v>2332256.0700000003</v>
      </c>
      <c r="G235" s="37">
        <f t="shared" si="9"/>
        <v>39058.038</v>
      </c>
      <c r="H235" s="38">
        <f t="shared" si="9"/>
        <v>2336467.88</v>
      </c>
      <c r="I235" s="80">
        <f t="shared" si="9"/>
        <v>-4211.80999999991</v>
      </c>
      <c r="J235" s="76"/>
    </row>
    <row r="237" spans="1:10" ht="15">
      <c r="A237" s="108" t="s">
        <v>63</v>
      </c>
      <c r="B237" s="108"/>
      <c r="C237" s="108"/>
      <c r="D237" s="108"/>
      <c r="E237" s="108"/>
      <c r="F237" s="108"/>
      <c r="G237" s="108"/>
      <c r="H237" s="108"/>
      <c r="I237" s="108"/>
      <c r="J237" s="108"/>
    </row>
    <row r="238" spans="1:10" ht="12.75">
      <c r="A238" s="2"/>
      <c r="B238" s="103" t="s">
        <v>5</v>
      </c>
      <c r="C238" s="105" t="s">
        <v>6</v>
      </c>
      <c r="D238" s="106"/>
      <c r="E238" s="107"/>
      <c r="F238" s="103" t="s">
        <v>7</v>
      </c>
      <c r="G238" s="103" t="s">
        <v>8</v>
      </c>
      <c r="H238" s="103" t="s">
        <v>9</v>
      </c>
      <c r="I238" s="103" t="s">
        <v>1</v>
      </c>
      <c r="J238" s="103" t="s">
        <v>1</v>
      </c>
    </row>
    <row r="239" spans="1:10" ht="52.5">
      <c r="A239" s="8" t="s">
        <v>0</v>
      </c>
      <c r="B239" s="104"/>
      <c r="C239" s="8" t="s">
        <v>10</v>
      </c>
      <c r="D239" s="8" t="s">
        <v>11</v>
      </c>
      <c r="E239" s="21" t="s">
        <v>33</v>
      </c>
      <c r="F239" s="104"/>
      <c r="G239" s="104"/>
      <c r="H239" s="104"/>
      <c r="I239" s="104"/>
      <c r="J239" s="104"/>
    </row>
    <row r="240" spans="1:10" ht="12.75">
      <c r="A240" s="2"/>
      <c r="B240" s="3"/>
      <c r="C240" s="3" t="s">
        <v>3</v>
      </c>
      <c r="D240" s="3" t="s">
        <v>12</v>
      </c>
      <c r="E240" s="3" t="s">
        <v>3</v>
      </c>
      <c r="F240" s="3" t="s">
        <v>2</v>
      </c>
      <c r="G240" s="3" t="s">
        <v>3</v>
      </c>
      <c r="H240" s="3" t="s">
        <v>13</v>
      </c>
      <c r="I240" s="3" t="s">
        <v>13</v>
      </c>
      <c r="J240" s="3" t="s">
        <v>14</v>
      </c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4">
        <v>1</v>
      </c>
      <c r="B242" s="9" t="s">
        <v>17</v>
      </c>
      <c r="C242" s="5">
        <v>2470</v>
      </c>
      <c r="D242" s="5">
        <v>355</v>
      </c>
      <c r="E242" s="5">
        <f>C242+D242</f>
        <v>2825</v>
      </c>
      <c r="F242" s="22">
        <v>54413.9</v>
      </c>
      <c r="G242" s="56">
        <v>1713</v>
      </c>
      <c r="H242" s="48">
        <v>32988.27</v>
      </c>
      <c r="I242" s="7">
        <f>F242-H242</f>
        <v>21425.630000000005</v>
      </c>
      <c r="J242" s="7">
        <f>E242+E256-G242</f>
        <v>1112</v>
      </c>
    </row>
    <row r="243" spans="1:10" ht="12.75">
      <c r="A243" s="4"/>
      <c r="B243" s="9"/>
      <c r="C243" s="5"/>
      <c r="D243" s="5"/>
      <c r="E243" s="5"/>
      <c r="F243" s="10"/>
      <c r="G243" s="11"/>
      <c r="H243" s="2"/>
      <c r="I243" s="73"/>
      <c r="J243" s="63"/>
    </row>
    <row r="244" spans="1:10" ht="12.75">
      <c r="A244" s="4" t="s">
        <v>31</v>
      </c>
      <c r="B244" s="9" t="s">
        <v>55</v>
      </c>
      <c r="C244" s="5">
        <v>1764</v>
      </c>
      <c r="D244" s="5">
        <v>254</v>
      </c>
      <c r="E244" s="5">
        <f>C244+D244</f>
        <v>2018</v>
      </c>
      <c r="F244" s="10">
        <v>258523.82</v>
      </c>
      <c r="G244" s="56">
        <v>2214</v>
      </c>
      <c r="H244" s="48">
        <v>283595.98</v>
      </c>
      <c r="I244" s="73">
        <f>F244-H244</f>
        <v>-25072.159999999974</v>
      </c>
      <c r="J244" s="63">
        <f>E244-G244</f>
        <v>-196</v>
      </c>
    </row>
    <row r="245" spans="1:10" ht="12.75">
      <c r="A245" s="4"/>
      <c r="B245" s="9"/>
      <c r="C245" s="5"/>
      <c r="D245" s="5"/>
      <c r="E245" s="5"/>
      <c r="F245" s="10"/>
      <c r="G245" s="11"/>
      <c r="H245" s="2"/>
      <c r="I245" s="73"/>
      <c r="J245" s="63"/>
    </row>
    <row r="246" spans="1:10" ht="12.75">
      <c r="A246" s="4" t="s">
        <v>51</v>
      </c>
      <c r="B246" s="9" t="s">
        <v>15</v>
      </c>
      <c r="C246" s="5">
        <v>4235</v>
      </c>
      <c r="D246" s="5">
        <v>613</v>
      </c>
      <c r="E246" s="5">
        <f>C246+D246</f>
        <v>4848</v>
      </c>
      <c r="F246" s="23">
        <v>119886.09</v>
      </c>
      <c r="G246" s="11">
        <v>3956</v>
      </c>
      <c r="H246" s="2">
        <v>97842.96</v>
      </c>
      <c r="I246" s="72">
        <f>F246-H246</f>
        <v>22043.12999999999</v>
      </c>
      <c r="J246" s="59">
        <f>E246-G246</f>
        <v>892</v>
      </c>
    </row>
    <row r="247" spans="1:10" ht="12.75">
      <c r="A247" s="4"/>
      <c r="B247" s="9"/>
      <c r="C247" s="5"/>
      <c r="D247" s="5"/>
      <c r="E247" s="5"/>
      <c r="F247" s="5"/>
      <c r="G247" s="5"/>
      <c r="H247" s="2"/>
      <c r="I247" s="15"/>
      <c r="J247" s="15"/>
    </row>
    <row r="248" spans="1:10" ht="12.75">
      <c r="A248" s="3">
        <v>4</v>
      </c>
      <c r="B248" s="9" t="s">
        <v>59</v>
      </c>
      <c r="C248" s="5"/>
      <c r="D248" s="5"/>
      <c r="E248" s="34">
        <v>0</v>
      </c>
      <c r="F248" s="34">
        <v>0</v>
      </c>
      <c r="G248" s="5"/>
      <c r="H248" s="2"/>
      <c r="I248" s="59"/>
      <c r="J248" s="59"/>
    </row>
    <row r="249" spans="1:10" ht="12.75">
      <c r="A249" s="3"/>
      <c r="B249" s="5"/>
      <c r="C249" s="5"/>
      <c r="D249" s="5"/>
      <c r="E249" s="5"/>
      <c r="F249" s="5"/>
      <c r="G249" s="2"/>
      <c r="H249" s="2"/>
      <c r="I249" s="59"/>
      <c r="J249" s="59"/>
    </row>
    <row r="250" spans="1:10" ht="12.75">
      <c r="A250" s="3">
        <v>5</v>
      </c>
      <c r="B250" s="9" t="s">
        <v>58</v>
      </c>
      <c r="C250" s="5"/>
      <c r="D250" s="5"/>
      <c r="E250" s="34">
        <v>0</v>
      </c>
      <c r="F250" s="34">
        <v>0</v>
      </c>
      <c r="G250" s="2"/>
      <c r="H250" s="2"/>
      <c r="I250" s="59"/>
      <c r="J250" s="59"/>
    </row>
    <row r="251" spans="1:10" ht="12.75">
      <c r="A251" s="3"/>
      <c r="B251" s="5"/>
      <c r="C251" s="5"/>
      <c r="D251" s="5"/>
      <c r="E251" s="5"/>
      <c r="F251" s="5"/>
      <c r="G251" s="2"/>
      <c r="H251" s="2"/>
      <c r="I251" s="59"/>
      <c r="J251" s="59"/>
    </row>
    <row r="252" spans="1:10" ht="12.75">
      <c r="A252" s="3">
        <v>6</v>
      </c>
      <c r="B252" s="9" t="s">
        <v>56</v>
      </c>
      <c r="C252" s="5"/>
      <c r="D252" s="5"/>
      <c r="E252" s="34">
        <v>0</v>
      </c>
      <c r="F252" s="34">
        <v>0</v>
      </c>
      <c r="G252" s="2"/>
      <c r="H252" s="2"/>
      <c r="I252" s="59"/>
      <c r="J252" s="59"/>
    </row>
    <row r="253" spans="1:10" ht="12.75">
      <c r="A253" s="3"/>
      <c r="B253" s="5"/>
      <c r="C253" s="5"/>
      <c r="D253" s="5"/>
      <c r="E253" s="34"/>
      <c r="F253" s="34"/>
      <c r="G253" s="2"/>
      <c r="H253" s="2"/>
      <c r="I253" s="59"/>
      <c r="J253" s="59"/>
    </row>
    <row r="254" spans="1:10" ht="12.75">
      <c r="A254" s="3">
        <v>7</v>
      </c>
      <c r="B254" s="9" t="s">
        <v>57</v>
      </c>
      <c r="C254" s="5"/>
      <c r="D254" s="5"/>
      <c r="E254" s="34">
        <v>30</v>
      </c>
      <c r="F254" s="34">
        <v>3859.22</v>
      </c>
      <c r="G254" s="2"/>
      <c r="H254" s="2"/>
      <c r="I254" s="59"/>
      <c r="J254" s="59"/>
    </row>
    <row r="255" spans="1:10" ht="12.75">
      <c r="A255" s="3"/>
      <c r="B255" s="9"/>
      <c r="C255" s="5"/>
      <c r="D255" s="5"/>
      <c r="E255" s="5"/>
      <c r="F255" s="5"/>
      <c r="G255" s="2"/>
      <c r="H255" s="2"/>
      <c r="I255" s="59"/>
      <c r="J255" s="59"/>
    </row>
    <row r="256" spans="1:10" ht="12.75">
      <c r="A256" s="3">
        <v>8</v>
      </c>
      <c r="B256" s="9" t="s">
        <v>16</v>
      </c>
      <c r="C256" s="12">
        <v>47</v>
      </c>
      <c r="D256" s="5"/>
      <c r="E256" s="5"/>
      <c r="F256" s="5"/>
      <c r="G256" s="2"/>
      <c r="H256" s="2"/>
      <c r="I256" s="59"/>
      <c r="J256" s="59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59"/>
      <c r="J257" s="59"/>
    </row>
    <row r="258" spans="1:10" ht="12.75">
      <c r="A258" s="2"/>
      <c r="B258" s="11" t="s">
        <v>4</v>
      </c>
      <c r="C258" s="33">
        <f>C242+C248+C256+C244</f>
        <v>4281</v>
      </c>
      <c r="D258" s="11">
        <f>D242+D248+D256+D244</f>
        <v>609</v>
      </c>
      <c r="E258" s="33">
        <f>E242+E248+E256+E244</f>
        <v>4843</v>
      </c>
      <c r="F258" s="30">
        <f>F242+F246+F248+F256+F244</f>
        <v>432823.81</v>
      </c>
      <c r="G258" s="11">
        <f>G242+G244</f>
        <v>3927</v>
      </c>
      <c r="H258" s="13">
        <f>H242+H244+H246</f>
        <v>414427.21</v>
      </c>
      <c r="I258" s="68">
        <f>F258-H258</f>
        <v>18396.599999999977</v>
      </c>
      <c r="J258" s="68">
        <f>E258-G258</f>
        <v>916</v>
      </c>
    </row>
    <row r="259" spans="1:10" ht="12.75">
      <c r="A259" s="1"/>
      <c r="B259" s="1"/>
      <c r="C259" s="1"/>
      <c r="D259" s="1"/>
      <c r="E259" s="1"/>
      <c r="F259" s="1"/>
      <c r="G259" s="1"/>
      <c r="I259" s="81"/>
      <c r="J259" s="81"/>
    </row>
    <row r="260" spans="1:10" ht="12.75">
      <c r="A260" s="1"/>
      <c r="B260" s="1"/>
      <c r="C260" s="1"/>
      <c r="D260" s="1"/>
      <c r="E260" s="1"/>
      <c r="F260" s="1"/>
      <c r="G260" s="1"/>
      <c r="I260" s="81"/>
      <c r="J260" s="81"/>
    </row>
    <row r="261" spans="1:10" ht="12.75">
      <c r="A261" s="1"/>
      <c r="B261" s="36" t="s">
        <v>39</v>
      </c>
      <c r="C261" s="35">
        <f aca="true" t="shared" si="10" ref="C261:I261">C235+C258</f>
        <v>39621</v>
      </c>
      <c r="D261" s="36">
        <f t="shared" si="10"/>
        <v>7881</v>
      </c>
      <c r="E261" s="35">
        <f t="shared" si="10"/>
        <v>46877</v>
      </c>
      <c r="F261" s="54">
        <f t="shared" si="10"/>
        <v>2765079.8800000004</v>
      </c>
      <c r="G261" s="37">
        <f t="shared" si="10"/>
        <v>42985.038</v>
      </c>
      <c r="H261" s="38">
        <f t="shared" si="10"/>
        <v>2750895.09</v>
      </c>
      <c r="I261" s="39">
        <f t="shared" si="10"/>
        <v>14184.790000000066</v>
      </c>
      <c r="J261" s="40"/>
    </row>
    <row r="263" spans="1:10" ht="15">
      <c r="A263" s="108" t="s">
        <v>69</v>
      </c>
      <c r="B263" s="108"/>
      <c r="C263" s="108"/>
      <c r="D263" s="108"/>
      <c r="E263" s="108"/>
      <c r="F263" s="108"/>
      <c r="G263" s="108"/>
      <c r="H263" s="108"/>
      <c r="I263" s="108"/>
      <c r="J263" s="108"/>
    </row>
    <row r="264" spans="1:10" ht="12.75">
      <c r="A264" s="2"/>
      <c r="B264" s="103" t="s">
        <v>5</v>
      </c>
      <c r="C264" s="105" t="s">
        <v>6</v>
      </c>
      <c r="D264" s="106"/>
      <c r="E264" s="107"/>
      <c r="F264" s="103" t="s">
        <v>7</v>
      </c>
      <c r="G264" s="103" t="s">
        <v>8</v>
      </c>
      <c r="H264" s="103" t="s">
        <v>9</v>
      </c>
      <c r="I264" s="103" t="s">
        <v>1</v>
      </c>
      <c r="J264" s="103" t="s">
        <v>1</v>
      </c>
    </row>
    <row r="265" spans="1:10" ht="52.5">
      <c r="A265" s="8" t="s">
        <v>0</v>
      </c>
      <c r="B265" s="104"/>
      <c r="C265" s="8" t="s">
        <v>10</v>
      </c>
      <c r="D265" s="8" t="s">
        <v>11</v>
      </c>
      <c r="E265" s="21" t="s">
        <v>33</v>
      </c>
      <c r="F265" s="104"/>
      <c r="G265" s="104"/>
      <c r="H265" s="104"/>
      <c r="I265" s="104"/>
      <c r="J265" s="104"/>
    </row>
    <row r="266" spans="1:10" ht="12.75">
      <c r="A266" s="2"/>
      <c r="B266" s="3"/>
      <c r="C266" s="3" t="s">
        <v>3</v>
      </c>
      <c r="D266" s="3" t="s">
        <v>12</v>
      </c>
      <c r="E266" s="3" t="s">
        <v>3</v>
      </c>
      <c r="F266" s="3" t="s">
        <v>2</v>
      </c>
      <c r="G266" s="3" t="s">
        <v>3</v>
      </c>
      <c r="H266" s="3" t="s">
        <v>13</v>
      </c>
      <c r="I266" s="3" t="s">
        <v>13</v>
      </c>
      <c r="J266" s="3" t="s">
        <v>14</v>
      </c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4">
        <v>1</v>
      </c>
      <c r="B268" s="9" t="s">
        <v>17</v>
      </c>
      <c r="C268" s="5">
        <v>2698</v>
      </c>
      <c r="D268" s="5">
        <v>354</v>
      </c>
      <c r="E268" s="5">
        <f>C268+D268</f>
        <v>3052</v>
      </c>
      <c r="F268" s="22">
        <v>58776.12</v>
      </c>
      <c r="G268" s="56">
        <v>1682</v>
      </c>
      <c r="H268" s="48">
        <v>32391.28</v>
      </c>
      <c r="I268" s="7">
        <f>F268-H268</f>
        <v>26384.840000000004</v>
      </c>
      <c r="J268" s="7">
        <f>E268+E282-G268</f>
        <v>1450</v>
      </c>
    </row>
    <row r="269" spans="1:10" ht="12.75">
      <c r="A269" s="4"/>
      <c r="B269" s="9"/>
      <c r="C269" s="5"/>
      <c r="D269" s="5"/>
      <c r="E269" s="5"/>
      <c r="F269" s="10"/>
      <c r="G269" s="11"/>
      <c r="H269" s="2"/>
      <c r="I269" s="73"/>
      <c r="J269" s="63"/>
    </row>
    <row r="270" spans="1:10" ht="12.75">
      <c r="A270" s="4" t="s">
        <v>31</v>
      </c>
      <c r="B270" s="9" t="s">
        <v>75</v>
      </c>
      <c r="C270" s="5">
        <v>2115</v>
      </c>
      <c r="D270" s="5">
        <v>258</v>
      </c>
      <c r="E270" s="5">
        <f>C270+D270</f>
        <v>2373</v>
      </c>
      <c r="F270" s="10">
        <v>45703.98</v>
      </c>
      <c r="G270" s="56">
        <v>2067</v>
      </c>
      <c r="H270" s="48">
        <v>39812.58</v>
      </c>
      <c r="I270" s="6">
        <f>F270-H270</f>
        <v>5891.4000000000015</v>
      </c>
      <c r="J270" s="7">
        <f>E270-G270</f>
        <v>306</v>
      </c>
    </row>
    <row r="271" spans="1:10" ht="12.75">
      <c r="A271" s="4"/>
      <c r="B271" s="9" t="s">
        <v>50</v>
      </c>
      <c r="C271" s="5"/>
      <c r="D271" s="5"/>
      <c r="E271" s="5"/>
      <c r="F271" s="10"/>
      <c r="G271" s="11"/>
      <c r="H271" s="2"/>
      <c r="I271" s="73"/>
      <c r="J271" s="63"/>
    </row>
    <row r="272" spans="1:10" ht="12.75">
      <c r="A272" s="4" t="s">
        <v>51</v>
      </c>
      <c r="B272" s="9" t="s">
        <v>15</v>
      </c>
      <c r="C272" s="5">
        <v>4813</v>
      </c>
      <c r="D272" s="5">
        <v>612</v>
      </c>
      <c r="E272" s="5">
        <f>C272+D272</f>
        <v>5425</v>
      </c>
      <c r="F272" s="23">
        <v>134151.57</v>
      </c>
      <c r="G272" s="11">
        <v>4066</v>
      </c>
      <c r="H272" s="2">
        <v>100563.56</v>
      </c>
      <c r="I272" s="72">
        <f>F272-H272</f>
        <v>33588.01000000001</v>
      </c>
      <c r="J272" s="59">
        <f>E272-G272</f>
        <v>1359</v>
      </c>
    </row>
    <row r="273" spans="1:10" ht="12.75">
      <c r="A273" s="4"/>
      <c r="B273" s="9"/>
      <c r="C273" s="5"/>
      <c r="D273" s="5"/>
      <c r="E273" s="5"/>
      <c r="F273" s="5"/>
      <c r="G273" s="5"/>
      <c r="H273" s="2"/>
      <c r="I273" s="15"/>
      <c r="J273" s="15"/>
    </row>
    <row r="274" spans="1:10" ht="12.75">
      <c r="A274" s="3">
        <v>4</v>
      </c>
      <c r="B274" s="9" t="s">
        <v>59</v>
      </c>
      <c r="C274" s="5"/>
      <c r="D274" s="5"/>
      <c r="E274" s="34">
        <v>0</v>
      </c>
      <c r="F274" s="34"/>
      <c r="G274" s="5"/>
      <c r="H274" s="2"/>
      <c r="I274" s="59"/>
      <c r="J274" s="59"/>
    </row>
    <row r="275" spans="1:10" ht="12.75">
      <c r="A275" s="3"/>
      <c r="B275" s="5"/>
      <c r="C275" s="5"/>
      <c r="D275" s="5"/>
      <c r="E275" s="5"/>
      <c r="F275" s="5"/>
      <c r="G275" s="2"/>
      <c r="H275" s="2"/>
      <c r="I275" s="59"/>
      <c r="J275" s="59"/>
    </row>
    <row r="276" spans="1:10" ht="12.75">
      <c r="A276" s="3">
        <v>5</v>
      </c>
      <c r="B276" s="9" t="s">
        <v>58</v>
      </c>
      <c r="C276" s="5"/>
      <c r="D276" s="5"/>
      <c r="E276" s="34">
        <v>0</v>
      </c>
      <c r="F276" s="34"/>
      <c r="G276" s="2"/>
      <c r="H276" s="2"/>
      <c r="I276" s="59"/>
      <c r="J276" s="59"/>
    </row>
    <row r="277" spans="1:10" ht="12.75">
      <c r="A277" s="3"/>
      <c r="B277" s="5"/>
      <c r="C277" s="5"/>
      <c r="D277" s="5"/>
      <c r="E277" s="5"/>
      <c r="F277" s="5"/>
      <c r="G277" s="2"/>
      <c r="H277" s="2"/>
      <c r="I277" s="59"/>
      <c r="J277" s="59"/>
    </row>
    <row r="278" spans="1:10" ht="12.75">
      <c r="A278" s="3">
        <v>6</v>
      </c>
      <c r="B278" s="9" t="s">
        <v>56</v>
      </c>
      <c r="C278" s="5"/>
      <c r="D278" s="5"/>
      <c r="E278" s="34">
        <v>0</v>
      </c>
      <c r="F278" s="34"/>
      <c r="G278" s="2"/>
      <c r="H278" s="2"/>
      <c r="I278" s="59"/>
      <c r="J278" s="59"/>
    </row>
    <row r="279" spans="1:10" ht="12.75">
      <c r="A279" s="3"/>
      <c r="B279" s="5"/>
      <c r="C279" s="5"/>
      <c r="D279" s="5"/>
      <c r="E279" s="34"/>
      <c r="F279" s="34"/>
      <c r="G279" s="2"/>
      <c r="H279" s="2"/>
      <c r="I279" s="59"/>
      <c r="J279" s="59"/>
    </row>
    <row r="280" spans="1:10" ht="12.75">
      <c r="A280" s="3">
        <v>7</v>
      </c>
      <c r="B280" s="9" t="s">
        <v>76</v>
      </c>
      <c r="C280" s="5"/>
      <c r="D280" s="5"/>
      <c r="E280" s="34">
        <v>30</v>
      </c>
      <c r="F280" s="34">
        <v>577.8</v>
      </c>
      <c r="G280" s="2"/>
      <c r="H280" s="2"/>
      <c r="I280" s="59"/>
      <c r="J280" s="59"/>
    </row>
    <row r="281" spans="1:10" ht="12.75">
      <c r="A281" s="3"/>
      <c r="B281" s="9"/>
      <c r="C281" s="5"/>
      <c r="D281" s="5"/>
      <c r="E281" s="5"/>
      <c r="F281" s="5"/>
      <c r="G281" s="2"/>
      <c r="H281" s="2"/>
      <c r="I281" s="59"/>
      <c r="J281" s="59"/>
    </row>
    <row r="282" spans="1:10" ht="12.75">
      <c r="A282" s="3">
        <v>8</v>
      </c>
      <c r="B282" s="9" t="s">
        <v>16</v>
      </c>
      <c r="C282" s="12">
        <v>80</v>
      </c>
      <c r="D282" s="5"/>
      <c r="E282" s="12">
        <f>C282+D282</f>
        <v>80</v>
      </c>
      <c r="F282" s="5">
        <v>3524.2</v>
      </c>
      <c r="G282" s="2"/>
      <c r="H282" s="2"/>
      <c r="I282" s="59"/>
      <c r="J282" s="59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59"/>
      <c r="J283" s="59"/>
    </row>
    <row r="284" spans="1:10" ht="12.75">
      <c r="A284" s="2"/>
      <c r="B284" s="11" t="s">
        <v>4</v>
      </c>
      <c r="C284" s="33">
        <f>C268+C274+C282+C270</f>
        <v>4893</v>
      </c>
      <c r="D284" s="11">
        <f>D268+D274+D282+D270</f>
        <v>612</v>
      </c>
      <c r="E284" s="33">
        <f>E268+E274+E282+E270</f>
        <v>5505</v>
      </c>
      <c r="F284" s="30">
        <f>F268+F272+F274+F282+F270</f>
        <v>242155.87000000002</v>
      </c>
      <c r="G284" s="11">
        <f>G272</f>
        <v>4066</v>
      </c>
      <c r="H284" s="13">
        <f>H268+H270+H272</f>
        <v>172767.41999999998</v>
      </c>
      <c r="I284" s="68">
        <f>F284-H284</f>
        <v>69388.45000000004</v>
      </c>
      <c r="J284" s="68">
        <f>E284-G284</f>
        <v>1439</v>
      </c>
    </row>
    <row r="285" spans="1:10" ht="12.75">
      <c r="A285" s="1"/>
      <c r="B285" s="1"/>
      <c r="C285" s="1"/>
      <c r="D285" s="1"/>
      <c r="E285" s="1"/>
      <c r="F285" s="1"/>
      <c r="G285" s="1"/>
      <c r="I285" s="81"/>
      <c r="J285" s="81"/>
    </row>
    <row r="286" spans="1:10" ht="12.75">
      <c r="A286" s="1"/>
      <c r="B286" s="1"/>
      <c r="C286" s="1"/>
      <c r="D286" s="1"/>
      <c r="E286" s="1"/>
      <c r="F286" s="1"/>
      <c r="G286" s="1"/>
      <c r="I286" s="81"/>
      <c r="J286" s="81"/>
    </row>
    <row r="287" spans="1:10" ht="12.75">
      <c r="A287" s="1"/>
      <c r="B287" s="36" t="s">
        <v>39</v>
      </c>
      <c r="C287" s="35">
        <f aca="true" t="shared" si="11" ref="C287:I287">C261+C284</f>
        <v>44514</v>
      </c>
      <c r="D287" s="36">
        <f t="shared" si="11"/>
        <v>8493</v>
      </c>
      <c r="E287" s="35">
        <f t="shared" si="11"/>
        <v>52382</v>
      </c>
      <c r="F287" s="54">
        <f t="shared" si="11"/>
        <v>3007235.7500000005</v>
      </c>
      <c r="G287" s="37">
        <f t="shared" si="11"/>
        <v>47051.038</v>
      </c>
      <c r="H287" s="38">
        <f t="shared" si="11"/>
        <v>2923662.51</v>
      </c>
      <c r="I287" s="39">
        <f t="shared" si="11"/>
        <v>83573.2400000001</v>
      </c>
      <c r="J287" s="40"/>
    </row>
    <row r="289" spans="1:10" ht="15">
      <c r="A289" s="108" t="s">
        <v>78</v>
      </c>
      <c r="B289" s="108"/>
      <c r="C289" s="108"/>
      <c r="D289" s="108"/>
      <c r="E289" s="108"/>
      <c r="F289" s="108"/>
      <c r="G289" s="108"/>
      <c r="H289" s="108"/>
      <c r="I289" s="108"/>
      <c r="J289" s="108"/>
    </row>
    <row r="290" spans="1:10" ht="12.75">
      <c r="A290" s="2"/>
      <c r="B290" s="103" t="s">
        <v>5</v>
      </c>
      <c r="C290" s="105" t="s">
        <v>6</v>
      </c>
      <c r="D290" s="106"/>
      <c r="E290" s="107"/>
      <c r="F290" s="103" t="s">
        <v>7</v>
      </c>
      <c r="G290" s="103" t="s">
        <v>8</v>
      </c>
      <c r="H290" s="103" t="s">
        <v>9</v>
      </c>
      <c r="I290" s="103" t="s">
        <v>1</v>
      </c>
      <c r="J290" s="103" t="s">
        <v>1</v>
      </c>
    </row>
    <row r="291" spans="1:10" ht="52.5">
      <c r="A291" s="8" t="s">
        <v>0</v>
      </c>
      <c r="B291" s="104"/>
      <c r="C291" s="8" t="s">
        <v>10</v>
      </c>
      <c r="D291" s="8" t="s">
        <v>11</v>
      </c>
      <c r="E291" s="21" t="s">
        <v>33</v>
      </c>
      <c r="F291" s="104"/>
      <c r="G291" s="104"/>
      <c r="H291" s="104"/>
      <c r="I291" s="104"/>
      <c r="J291" s="104"/>
    </row>
    <row r="292" spans="1:10" ht="12.75">
      <c r="A292" s="2"/>
      <c r="B292" s="3"/>
      <c r="C292" s="3" t="s">
        <v>3</v>
      </c>
      <c r="D292" s="3" t="s">
        <v>12</v>
      </c>
      <c r="E292" s="3" t="s">
        <v>3</v>
      </c>
      <c r="F292" s="3" t="s">
        <v>2</v>
      </c>
      <c r="G292" s="3" t="s">
        <v>3</v>
      </c>
      <c r="H292" s="3" t="s">
        <v>13</v>
      </c>
      <c r="I292" s="3" t="s">
        <v>13</v>
      </c>
      <c r="J292" s="3" t="s">
        <v>14</v>
      </c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4">
        <v>1</v>
      </c>
      <c r="B294" s="9" t="s">
        <v>17</v>
      </c>
      <c r="C294" s="5">
        <v>2521</v>
      </c>
      <c r="D294" s="5">
        <v>320</v>
      </c>
      <c r="E294" s="5">
        <f>C294+D294</f>
        <v>2841</v>
      </c>
      <c r="F294" s="22">
        <v>54710.77</v>
      </c>
      <c r="G294" s="56">
        <v>1683</v>
      </c>
      <c r="H294" s="48">
        <v>32410.54</v>
      </c>
      <c r="I294" s="7">
        <f>F294-H294</f>
        <v>22300.229999999996</v>
      </c>
      <c r="J294" s="7">
        <f>E294+E308-G294</f>
        <v>1158</v>
      </c>
    </row>
    <row r="295" spans="1:10" ht="12.75">
      <c r="A295" s="4"/>
      <c r="B295" s="9"/>
      <c r="C295" s="5"/>
      <c r="D295" s="5"/>
      <c r="E295" s="5"/>
      <c r="F295" s="10"/>
      <c r="G295" s="11"/>
      <c r="H295" s="2"/>
      <c r="I295" s="73"/>
      <c r="J295" s="63"/>
    </row>
    <row r="296" spans="1:10" ht="12.75">
      <c r="A296" s="4" t="s">
        <v>31</v>
      </c>
      <c r="B296" s="9" t="s">
        <v>75</v>
      </c>
      <c r="C296" s="102">
        <v>1738</v>
      </c>
      <c r="D296" s="5">
        <v>233</v>
      </c>
      <c r="E296" s="5">
        <f>C296+D296</f>
        <v>1971</v>
      </c>
      <c r="F296" s="10">
        <v>37961.46</v>
      </c>
      <c r="G296" s="56">
        <v>2050.941</v>
      </c>
      <c r="H296" s="48">
        <v>39496.2</v>
      </c>
      <c r="I296" s="73">
        <f>F296-H296</f>
        <v>-1534.739999999998</v>
      </c>
      <c r="J296" s="63">
        <f>E296-G296</f>
        <v>-79.9409999999998</v>
      </c>
    </row>
    <row r="297" spans="1:10" ht="12.75">
      <c r="A297" s="4"/>
      <c r="B297" s="9" t="s">
        <v>50</v>
      </c>
      <c r="C297" s="5"/>
      <c r="D297" s="5"/>
      <c r="E297" s="5"/>
      <c r="F297" s="10"/>
      <c r="G297" s="11"/>
      <c r="H297" s="2"/>
      <c r="I297" s="73"/>
      <c r="J297" s="63"/>
    </row>
    <row r="298" spans="1:10" ht="12.75">
      <c r="A298" s="4" t="s">
        <v>51</v>
      </c>
      <c r="B298" s="9" t="s">
        <v>15</v>
      </c>
      <c r="C298" s="5">
        <v>4259</v>
      </c>
      <c r="D298" s="5">
        <v>553</v>
      </c>
      <c r="E298" s="5">
        <f>C298+D298</f>
        <v>4812</v>
      </c>
      <c r="F298" s="23">
        <v>118992.26</v>
      </c>
      <c r="G298" s="11">
        <v>3756</v>
      </c>
      <c r="H298" s="2">
        <v>92896.4</v>
      </c>
      <c r="I298" s="72">
        <f>F298-H298</f>
        <v>26095.86</v>
      </c>
      <c r="J298" s="59">
        <f>E298-G298</f>
        <v>1056</v>
      </c>
    </row>
    <row r="299" spans="1:10" ht="12.75">
      <c r="A299" s="4"/>
      <c r="B299" s="9"/>
      <c r="C299" s="5"/>
      <c r="D299" s="5"/>
      <c r="E299" s="5"/>
      <c r="F299" s="5"/>
      <c r="G299" s="5"/>
      <c r="H299" s="2"/>
      <c r="I299" s="15"/>
      <c r="J299" s="15"/>
    </row>
    <row r="300" spans="1:10" ht="12.75">
      <c r="A300" s="3">
        <v>4</v>
      </c>
      <c r="B300" s="9" t="s">
        <v>59</v>
      </c>
      <c r="C300" s="5"/>
      <c r="D300" s="5"/>
      <c r="E300" s="34">
        <v>0</v>
      </c>
      <c r="F300" s="34"/>
      <c r="G300" s="5"/>
      <c r="H300" s="2"/>
      <c r="I300" s="59"/>
      <c r="J300" s="59"/>
    </row>
    <row r="301" spans="1:10" ht="12.75">
      <c r="A301" s="3"/>
      <c r="B301" s="5"/>
      <c r="C301" s="5"/>
      <c r="D301" s="5"/>
      <c r="E301" s="5"/>
      <c r="F301" s="5"/>
      <c r="G301" s="2"/>
      <c r="H301" s="2"/>
      <c r="I301" s="59"/>
      <c r="J301" s="59"/>
    </row>
    <row r="302" spans="1:10" ht="12.75">
      <c r="A302" s="3">
        <v>5</v>
      </c>
      <c r="B302" s="9" t="s">
        <v>58</v>
      </c>
      <c r="C302" s="5"/>
      <c r="D302" s="5"/>
      <c r="E302" s="34">
        <v>0</v>
      </c>
      <c r="F302" s="34"/>
      <c r="G302" s="2"/>
      <c r="H302" s="2"/>
      <c r="I302" s="59"/>
      <c r="J302" s="59"/>
    </row>
    <row r="303" spans="1:10" ht="12.75">
      <c r="A303" s="3"/>
      <c r="B303" s="5"/>
      <c r="C303" s="5"/>
      <c r="D303" s="5"/>
      <c r="E303" s="5"/>
      <c r="F303" s="5"/>
      <c r="G303" s="2"/>
      <c r="H303" s="2"/>
      <c r="I303" s="59"/>
      <c r="J303" s="59"/>
    </row>
    <row r="304" spans="1:10" ht="12.75">
      <c r="A304" s="3">
        <v>6</v>
      </c>
      <c r="B304" s="9" t="s">
        <v>56</v>
      </c>
      <c r="C304" s="5"/>
      <c r="D304" s="5"/>
      <c r="E304" s="34">
        <v>0</v>
      </c>
      <c r="F304" s="34"/>
      <c r="G304" s="2"/>
      <c r="H304" s="2"/>
      <c r="I304" s="59"/>
      <c r="J304" s="59"/>
    </row>
    <row r="305" spans="1:10" ht="12.75">
      <c r="A305" s="3"/>
      <c r="B305" s="5"/>
      <c r="C305" s="5"/>
      <c r="D305" s="5"/>
      <c r="E305" s="34"/>
      <c r="F305" s="34"/>
      <c r="G305" s="2"/>
      <c r="H305" s="2"/>
      <c r="I305" s="59"/>
      <c r="J305" s="59"/>
    </row>
    <row r="306" spans="1:10" ht="12.75">
      <c r="A306" s="3">
        <v>7</v>
      </c>
      <c r="B306" s="9" t="s">
        <v>76</v>
      </c>
      <c r="C306" s="5"/>
      <c r="D306" s="5"/>
      <c r="E306" s="34">
        <v>28</v>
      </c>
      <c r="F306" s="34">
        <v>539.28</v>
      </c>
      <c r="G306" s="2"/>
      <c r="H306" s="2"/>
      <c r="I306" s="59"/>
      <c r="J306" s="59"/>
    </row>
    <row r="307" spans="1:10" ht="12.75">
      <c r="A307" s="3"/>
      <c r="B307" s="9"/>
      <c r="C307" s="5"/>
      <c r="D307" s="5"/>
      <c r="E307" s="5"/>
      <c r="F307" s="5"/>
      <c r="G307" s="2"/>
      <c r="H307" s="2"/>
      <c r="I307" s="59"/>
      <c r="J307" s="59"/>
    </row>
    <row r="308" spans="1:10" ht="12.75">
      <c r="A308" s="3">
        <v>8</v>
      </c>
      <c r="B308" s="9" t="s">
        <v>16</v>
      </c>
      <c r="C308" s="12">
        <v>46.4</v>
      </c>
      <c r="D308" s="5"/>
      <c r="E308" s="12"/>
      <c r="F308" s="5">
        <v>2042.6</v>
      </c>
      <c r="G308" s="2"/>
      <c r="H308" s="2"/>
      <c r="I308" s="59"/>
      <c r="J308" s="59"/>
    </row>
    <row r="309" spans="1:10" ht="12.75">
      <c r="A309" s="2"/>
      <c r="B309" s="2"/>
      <c r="C309" s="2"/>
      <c r="D309" s="2"/>
      <c r="E309" s="2"/>
      <c r="F309" s="2"/>
      <c r="G309" s="2"/>
      <c r="H309" s="2"/>
      <c r="I309" s="59"/>
      <c r="J309" s="59"/>
    </row>
    <row r="310" spans="1:10" ht="12.75">
      <c r="A310" s="2"/>
      <c r="B310" s="11" t="s">
        <v>4</v>
      </c>
      <c r="C310" s="33">
        <f>C294+C300+C308+C296</f>
        <v>4305.4</v>
      </c>
      <c r="D310" s="11">
        <f>D294+D300+D308+D296</f>
        <v>553</v>
      </c>
      <c r="E310" s="33">
        <f>E294+E300+E308+E296</f>
        <v>4812</v>
      </c>
      <c r="F310" s="30">
        <f>F294+F298+F300+F308+F296</f>
        <v>213707.09</v>
      </c>
      <c r="G310" s="11">
        <f>G298</f>
        <v>3756</v>
      </c>
      <c r="H310" s="13">
        <f>H294+H296+H298</f>
        <v>164803.13999999998</v>
      </c>
      <c r="I310" s="68">
        <f>F310-H310</f>
        <v>48903.95000000001</v>
      </c>
      <c r="J310" s="68">
        <f>E310-G310</f>
        <v>1056</v>
      </c>
    </row>
    <row r="311" spans="1:10" ht="12.75">
      <c r="A311" s="1"/>
      <c r="B311" s="1"/>
      <c r="C311" s="1"/>
      <c r="D311" s="1"/>
      <c r="E311" s="1"/>
      <c r="F311" s="1"/>
      <c r="G311" s="1"/>
      <c r="I311" s="81"/>
      <c r="J311" s="81"/>
    </row>
    <row r="312" spans="1:10" ht="12.75">
      <c r="A312" s="1"/>
      <c r="B312" s="1"/>
      <c r="C312" s="1"/>
      <c r="D312" s="1"/>
      <c r="E312" s="1"/>
      <c r="F312" s="1"/>
      <c r="G312" s="1"/>
      <c r="I312" s="81"/>
      <c r="J312" s="81"/>
    </row>
    <row r="313" spans="1:10" ht="12.75">
      <c r="A313" s="1"/>
      <c r="B313" s="36" t="s">
        <v>39</v>
      </c>
      <c r="C313" s="35">
        <f aca="true" t="shared" si="12" ref="C313:I313">C287+C310</f>
        <v>48819.4</v>
      </c>
      <c r="D313" s="36">
        <f t="shared" si="12"/>
        <v>9046</v>
      </c>
      <c r="E313" s="35">
        <f t="shared" si="12"/>
        <v>57194</v>
      </c>
      <c r="F313" s="54">
        <f t="shared" si="12"/>
        <v>3220942.8400000003</v>
      </c>
      <c r="G313" s="37">
        <f t="shared" si="12"/>
        <v>50807.038</v>
      </c>
      <c r="H313" s="38">
        <f t="shared" si="12"/>
        <v>3088465.65</v>
      </c>
      <c r="I313" s="39">
        <f t="shared" si="12"/>
        <v>132477.19000000012</v>
      </c>
      <c r="J313" s="40"/>
    </row>
    <row r="315" spans="1:10" ht="15">
      <c r="A315" s="108" t="s">
        <v>79</v>
      </c>
      <c r="B315" s="108"/>
      <c r="C315" s="108"/>
      <c r="D315" s="108"/>
      <c r="E315" s="108"/>
      <c r="F315" s="108"/>
      <c r="G315" s="108"/>
      <c r="H315" s="108"/>
      <c r="I315" s="108"/>
      <c r="J315" s="108"/>
    </row>
    <row r="316" spans="1:10" ht="12.75">
      <c r="A316" s="2"/>
      <c r="B316" s="103" t="s">
        <v>5</v>
      </c>
      <c r="C316" s="105" t="s">
        <v>6</v>
      </c>
      <c r="D316" s="106"/>
      <c r="E316" s="107"/>
      <c r="F316" s="103" t="s">
        <v>7</v>
      </c>
      <c r="G316" s="103" t="s">
        <v>8</v>
      </c>
      <c r="H316" s="103" t="s">
        <v>9</v>
      </c>
      <c r="I316" s="103" t="s">
        <v>1</v>
      </c>
      <c r="J316" s="103" t="s">
        <v>1</v>
      </c>
    </row>
    <row r="317" spans="1:10" ht="52.5">
      <c r="A317" s="8" t="s">
        <v>0</v>
      </c>
      <c r="B317" s="104"/>
      <c r="C317" s="8" t="s">
        <v>10</v>
      </c>
      <c r="D317" s="8" t="s">
        <v>11</v>
      </c>
      <c r="E317" s="21" t="s">
        <v>33</v>
      </c>
      <c r="F317" s="104"/>
      <c r="G317" s="104"/>
      <c r="H317" s="104"/>
      <c r="I317" s="104"/>
      <c r="J317" s="104"/>
    </row>
    <row r="318" spans="1:10" ht="12.75">
      <c r="A318" s="2"/>
      <c r="B318" s="3"/>
      <c r="C318" s="3" t="s">
        <v>3</v>
      </c>
      <c r="D318" s="3" t="s">
        <v>12</v>
      </c>
      <c r="E318" s="3" t="s">
        <v>3</v>
      </c>
      <c r="F318" s="3" t="s">
        <v>2</v>
      </c>
      <c r="G318" s="3" t="s">
        <v>3</v>
      </c>
      <c r="H318" s="3" t="s">
        <v>13</v>
      </c>
      <c r="I318" s="3" t="s">
        <v>13</v>
      </c>
      <c r="J318" s="3" t="s">
        <v>14</v>
      </c>
    </row>
    <row r="319" spans="1:10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4">
        <v>1</v>
      </c>
      <c r="B320" s="9" t="s">
        <v>17</v>
      </c>
      <c r="C320" s="5">
        <v>1809</v>
      </c>
      <c r="D320" s="5">
        <v>331</v>
      </c>
      <c r="E320" s="5">
        <f>C320+D320</f>
        <v>2140</v>
      </c>
      <c r="F320" s="22">
        <v>41216.67</v>
      </c>
      <c r="G320" s="56">
        <v>1867</v>
      </c>
      <c r="H320" s="48">
        <v>35953.94</v>
      </c>
      <c r="I320" s="7">
        <f>F320-H320</f>
        <v>5262.729999999996</v>
      </c>
      <c r="J320" s="7">
        <f>E320+E334-G320</f>
        <v>273</v>
      </c>
    </row>
    <row r="321" spans="1:10" ht="12.75">
      <c r="A321" s="4"/>
      <c r="B321" s="9"/>
      <c r="C321" s="5"/>
      <c r="D321" s="5"/>
      <c r="E321" s="5"/>
      <c r="F321" s="10"/>
      <c r="G321" s="11"/>
      <c r="H321" s="2"/>
      <c r="I321" s="73"/>
      <c r="J321" s="63"/>
    </row>
    <row r="322" spans="1:10" ht="12.75">
      <c r="A322" s="4" t="s">
        <v>31</v>
      </c>
      <c r="B322" s="9" t="s">
        <v>75</v>
      </c>
      <c r="C322" s="102">
        <v>1453</v>
      </c>
      <c r="D322" s="5">
        <v>241</v>
      </c>
      <c r="E322" s="5">
        <f>C322+D322</f>
        <v>1694</v>
      </c>
      <c r="F322" s="10">
        <v>32626.44</v>
      </c>
      <c r="G322" s="56">
        <v>2297.989</v>
      </c>
      <c r="H322" s="48">
        <v>44253.75</v>
      </c>
      <c r="I322" s="73">
        <f>F322-H322</f>
        <v>-11627.310000000001</v>
      </c>
      <c r="J322" s="63">
        <f>E322-G322</f>
        <v>-603.989</v>
      </c>
    </row>
    <row r="323" spans="1:10" ht="12.75">
      <c r="A323" s="4"/>
      <c r="B323" s="9" t="s">
        <v>50</v>
      </c>
      <c r="C323" s="5"/>
      <c r="D323" s="5"/>
      <c r="E323" s="5"/>
      <c r="F323" s="10"/>
      <c r="G323" s="11"/>
      <c r="H323" s="2"/>
      <c r="I323" s="73"/>
      <c r="J323" s="63"/>
    </row>
    <row r="324" spans="1:10" ht="12.75">
      <c r="A324" s="4" t="s">
        <v>51</v>
      </c>
      <c r="B324" s="9" t="s">
        <v>15</v>
      </c>
      <c r="C324" s="5">
        <v>3262</v>
      </c>
      <c r="D324" s="5">
        <v>572</v>
      </c>
      <c r="E324" s="5">
        <f>C324+D324</f>
        <v>3834</v>
      </c>
      <c r="F324" s="23">
        <v>94807.15</v>
      </c>
      <c r="G324" s="11">
        <v>4117</v>
      </c>
      <c r="H324" s="2">
        <v>101824.94</v>
      </c>
      <c r="I324" s="74">
        <f>F324-H324</f>
        <v>-7017.790000000008</v>
      </c>
      <c r="J324" s="15">
        <f>E324-G324</f>
        <v>-283</v>
      </c>
    </row>
    <row r="325" spans="1:10" ht="12.75">
      <c r="A325" s="4"/>
      <c r="B325" s="9"/>
      <c r="C325" s="5"/>
      <c r="D325" s="5"/>
      <c r="E325" s="5"/>
      <c r="F325" s="5"/>
      <c r="G325" s="5"/>
      <c r="H325" s="2"/>
      <c r="I325" s="15"/>
      <c r="J325" s="15"/>
    </row>
    <row r="326" spans="1:10" ht="12.75">
      <c r="A326" s="3">
        <v>4</v>
      </c>
      <c r="B326" s="9" t="s">
        <v>59</v>
      </c>
      <c r="C326" s="5"/>
      <c r="D326" s="5"/>
      <c r="E326" s="34">
        <v>0</v>
      </c>
      <c r="F326" s="34"/>
      <c r="G326" s="5"/>
      <c r="H326" s="2"/>
      <c r="I326" s="59"/>
      <c r="J326" s="59"/>
    </row>
    <row r="327" spans="1:10" ht="12.75">
      <c r="A327" s="3"/>
      <c r="B327" s="5"/>
      <c r="C327" s="5"/>
      <c r="D327" s="5"/>
      <c r="E327" s="5"/>
      <c r="F327" s="5"/>
      <c r="G327" s="2"/>
      <c r="H327" s="2"/>
      <c r="I327" s="59"/>
      <c r="J327" s="59"/>
    </row>
    <row r="328" spans="1:10" ht="12.75">
      <c r="A328" s="3">
        <v>5</v>
      </c>
      <c r="B328" s="9" t="s">
        <v>58</v>
      </c>
      <c r="C328" s="5"/>
      <c r="D328" s="5"/>
      <c r="E328" s="34">
        <v>0</v>
      </c>
      <c r="F328" s="34"/>
      <c r="G328" s="2"/>
      <c r="H328" s="2"/>
      <c r="I328" s="59"/>
      <c r="J328" s="59"/>
    </row>
    <row r="329" spans="1:10" ht="12.75">
      <c r="A329" s="3"/>
      <c r="B329" s="5"/>
      <c r="C329" s="5"/>
      <c r="D329" s="5"/>
      <c r="E329" s="5"/>
      <c r="F329" s="5"/>
      <c r="G329" s="2"/>
      <c r="H329" s="2"/>
      <c r="I329" s="59"/>
      <c r="J329" s="59"/>
    </row>
    <row r="330" spans="1:10" ht="12.75">
      <c r="A330" s="3">
        <v>6</v>
      </c>
      <c r="B330" s="9" t="s">
        <v>56</v>
      </c>
      <c r="C330" s="5"/>
      <c r="D330" s="5"/>
      <c r="E330" s="34">
        <v>0</v>
      </c>
      <c r="F330" s="34"/>
      <c r="G330" s="2"/>
      <c r="H330" s="2"/>
      <c r="I330" s="59"/>
      <c r="J330" s="59"/>
    </row>
    <row r="331" spans="1:10" ht="12.75">
      <c r="A331" s="3"/>
      <c r="B331" s="5"/>
      <c r="C331" s="5"/>
      <c r="D331" s="5"/>
      <c r="E331" s="34"/>
      <c r="F331" s="34"/>
      <c r="G331" s="2"/>
      <c r="H331" s="2"/>
      <c r="I331" s="59"/>
      <c r="J331" s="59"/>
    </row>
    <row r="332" spans="1:10" ht="12.75">
      <c r="A332" s="3">
        <v>7</v>
      </c>
      <c r="B332" s="9" t="s">
        <v>76</v>
      </c>
      <c r="C332" s="5"/>
      <c r="D332" s="5"/>
      <c r="E332" s="34">
        <v>28</v>
      </c>
      <c r="F332" s="34">
        <v>539.28</v>
      </c>
      <c r="G332" s="2"/>
      <c r="H332" s="2"/>
      <c r="I332" s="59"/>
      <c r="J332" s="59"/>
    </row>
    <row r="333" spans="1:10" ht="12.75">
      <c r="A333" s="3"/>
      <c r="B333" s="9"/>
      <c r="C333" s="5"/>
      <c r="D333" s="5"/>
      <c r="E333" s="5"/>
      <c r="F333" s="5"/>
      <c r="G333" s="2"/>
      <c r="H333" s="2"/>
      <c r="I333" s="59"/>
      <c r="J333" s="59"/>
    </row>
    <row r="334" spans="1:10" ht="12.75">
      <c r="A334" s="3">
        <v>8</v>
      </c>
      <c r="B334" s="9" t="s">
        <v>16</v>
      </c>
      <c r="C334" s="12">
        <v>54</v>
      </c>
      <c r="D334" s="5"/>
      <c r="E334" s="12"/>
      <c r="F334" s="5">
        <v>2380.7</v>
      </c>
      <c r="G334" s="2"/>
      <c r="H334" s="2"/>
      <c r="I334" s="59"/>
      <c r="J334" s="59"/>
    </row>
    <row r="335" spans="1:10" ht="12.75">
      <c r="A335" s="2"/>
      <c r="B335" s="2"/>
      <c r="C335" s="2"/>
      <c r="D335" s="2"/>
      <c r="E335" s="2"/>
      <c r="F335" s="2"/>
      <c r="G335" s="2"/>
      <c r="H335" s="2"/>
      <c r="I335" s="59"/>
      <c r="J335" s="59"/>
    </row>
    <row r="336" spans="1:10" ht="12.75">
      <c r="A336" s="2"/>
      <c r="B336" s="11" t="s">
        <v>4</v>
      </c>
      <c r="C336" s="33">
        <f>C320+C326+C334+C322+C328+C330+C332</f>
        <v>3316</v>
      </c>
      <c r="D336" s="11">
        <f>D320+D326+D334+D322+D328+D330+D332</f>
        <v>572</v>
      </c>
      <c r="E336" s="33">
        <f>E320+E326+E334+E322+E332+E330+E328</f>
        <v>3862</v>
      </c>
      <c r="F336" s="30">
        <f>F320+F324+F326+F334+F322+F328+F330+F332</f>
        <v>171570.24000000002</v>
      </c>
      <c r="G336" s="11">
        <f>G320+G322</f>
        <v>4164.989</v>
      </c>
      <c r="H336" s="13">
        <f>H320+H322+H324</f>
        <v>182032.63</v>
      </c>
      <c r="I336" s="58">
        <f>F336-H336</f>
        <v>-10462.389999999985</v>
      </c>
      <c r="J336" s="58">
        <f>E336-G336</f>
        <v>-302.9889999999996</v>
      </c>
    </row>
    <row r="337" spans="1:10" ht="12.75">
      <c r="A337" s="1"/>
      <c r="B337" s="1"/>
      <c r="C337" s="1"/>
      <c r="D337" s="1"/>
      <c r="E337" s="1"/>
      <c r="F337" s="1"/>
      <c r="G337" s="1"/>
      <c r="I337" s="81"/>
      <c r="J337" s="81"/>
    </row>
    <row r="338" spans="1:10" ht="12.75">
      <c r="A338" s="1"/>
      <c r="B338" s="1"/>
      <c r="C338" s="1"/>
      <c r="D338" s="1"/>
      <c r="E338" s="1"/>
      <c r="F338" s="1"/>
      <c r="G338" s="1"/>
      <c r="I338" s="81"/>
      <c r="J338" s="81"/>
    </row>
    <row r="339" spans="1:10" ht="12.75">
      <c r="A339" s="1"/>
      <c r="B339" s="36" t="s">
        <v>39</v>
      </c>
      <c r="C339" s="35">
        <f aca="true" t="shared" si="13" ref="C339:I339">C313+C336</f>
        <v>52135.4</v>
      </c>
      <c r="D339" s="36">
        <f t="shared" si="13"/>
        <v>9618</v>
      </c>
      <c r="E339" s="35">
        <f t="shared" si="13"/>
        <v>61056</v>
      </c>
      <c r="F339" s="54">
        <f t="shared" si="13"/>
        <v>3392513.0800000005</v>
      </c>
      <c r="G339" s="37">
        <f t="shared" si="13"/>
        <v>54972.027</v>
      </c>
      <c r="H339" s="38">
        <f t="shared" si="13"/>
        <v>3270498.28</v>
      </c>
      <c r="I339" s="39">
        <f t="shared" si="13"/>
        <v>122014.80000000013</v>
      </c>
      <c r="J339" s="40"/>
    </row>
    <row r="341" spans="2:3" ht="12.75">
      <c r="B341" t="s">
        <v>24</v>
      </c>
      <c r="C341" t="s">
        <v>25</v>
      </c>
    </row>
    <row r="343" ht="12.75">
      <c r="B343" t="s">
        <v>26</v>
      </c>
    </row>
  </sheetData>
  <mergeCells count="120">
    <mergeCell ref="F316:F317"/>
    <mergeCell ref="C316:E316"/>
    <mergeCell ref="B316:B317"/>
    <mergeCell ref="A315:J315"/>
    <mergeCell ref="J316:J317"/>
    <mergeCell ref="I316:I317"/>
    <mergeCell ref="H316:H317"/>
    <mergeCell ref="G316:G317"/>
    <mergeCell ref="F290:F291"/>
    <mergeCell ref="C290:E290"/>
    <mergeCell ref="B290:B291"/>
    <mergeCell ref="A289:J289"/>
    <mergeCell ref="J290:J291"/>
    <mergeCell ref="I290:I291"/>
    <mergeCell ref="H290:H291"/>
    <mergeCell ref="G290:G291"/>
    <mergeCell ref="F264:F265"/>
    <mergeCell ref="C264:E264"/>
    <mergeCell ref="B264:B265"/>
    <mergeCell ref="A263:J263"/>
    <mergeCell ref="J264:J265"/>
    <mergeCell ref="I264:I265"/>
    <mergeCell ref="H264:H265"/>
    <mergeCell ref="G264:G265"/>
    <mergeCell ref="F238:F239"/>
    <mergeCell ref="C238:E238"/>
    <mergeCell ref="B238:B239"/>
    <mergeCell ref="A237:J237"/>
    <mergeCell ref="J238:J239"/>
    <mergeCell ref="I238:I239"/>
    <mergeCell ref="H238:H239"/>
    <mergeCell ref="G238:G239"/>
    <mergeCell ref="F212:F213"/>
    <mergeCell ref="C212:E212"/>
    <mergeCell ref="B212:B213"/>
    <mergeCell ref="A211:J211"/>
    <mergeCell ref="J212:J213"/>
    <mergeCell ref="I212:I213"/>
    <mergeCell ref="H212:H213"/>
    <mergeCell ref="G212:G213"/>
    <mergeCell ref="F186:F187"/>
    <mergeCell ref="C186:E186"/>
    <mergeCell ref="B186:B187"/>
    <mergeCell ref="A185:J185"/>
    <mergeCell ref="J186:J187"/>
    <mergeCell ref="I186:I187"/>
    <mergeCell ref="H186:H187"/>
    <mergeCell ref="G186:G187"/>
    <mergeCell ref="F160:F161"/>
    <mergeCell ref="C160:E160"/>
    <mergeCell ref="B160:B161"/>
    <mergeCell ref="A159:J159"/>
    <mergeCell ref="J160:J161"/>
    <mergeCell ref="I160:I161"/>
    <mergeCell ref="H160:H161"/>
    <mergeCell ref="G160:G161"/>
    <mergeCell ref="F138:F139"/>
    <mergeCell ref="C138:E138"/>
    <mergeCell ref="B138:B139"/>
    <mergeCell ref="A137:J137"/>
    <mergeCell ref="J138:J139"/>
    <mergeCell ref="I138:I139"/>
    <mergeCell ref="H138:H139"/>
    <mergeCell ref="G138:G139"/>
    <mergeCell ref="F116:F117"/>
    <mergeCell ref="C116:E116"/>
    <mergeCell ref="B116:B117"/>
    <mergeCell ref="A115:J115"/>
    <mergeCell ref="J116:J117"/>
    <mergeCell ref="I116:I117"/>
    <mergeCell ref="H116:H117"/>
    <mergeCell ref="G116:G117"/>
    <mergeCell ref="F78:F79"/>
    <mergeCell ref="B78:B79"/>
    <mergeCell ref="C78:E78"/>
    <mergeCell ref="A77:J77"/>
    <mergeCell ref="J78:J79"/>
    <mergeCell ref="I78:I79"/>
    <mergeCell ref="H78:H79"/>
    <mergeCell ref="G78:G79"/>
    <mergeCell ref="F59:F60"/>
    <mergeCell ref="C59:E59"/>
    <mergeCell ref="B59:B60"/>
    <mergeCell ref="A58:J58"/>
    <mergeCell ref="J59:J60"/>
    <mergeCell ref="I59:I60"/>
    <mergeCell ref="H59:H60"/>
    <mergeCell ref="G59:G60"/>
    <mergeCell ref="C3:E3"/>
    <mergeCell ref="A2:J2"/>
    <mergeCell ref="B3:B4"/>
    <mergeCell ref="F3:F4"/>
    <mergeCell ref="G3:G4"/>
    <mergeCell ref="H3:H4"/>
    <mergeCell ref="I3:I4"/>
    <mergeCell ref="J3:J4"/>
    <mergeCell ref="F21:F22"/>
    <mergeCell ref="C21:E21"/>
    <mergeCell ref="B21:B22"/>
    <mergeCell ref="A20:J20"/>
    <mergeCell ref="J21:J22"/>
    <mergeCell ref="I21:I22"/>
    <mergeCell ref="H21:H22"/>
    <mergeCell ref="G21:G22"/>
    <mergeCell ref="F40:F41"/>
    <mergeCell ref="C40:E40"/>
    <mergeCell ref="B40:B41"/>
    <mergeCell ref="A39:J39"/>
    <mergeCell ref="J40:J41"/>
    <mergeCell ref="I40:I41"/>
    <mergeCell ref="H40:H41"/>
    <mergeCell ref="G40:G41"/>
    <mergeCell ref="F97:F98"/>
    <mergeCell ref="C97:E97"/>
    <mergeCell ref="B97:B98"/>
    <mergeCell ref="A96:J96"/>
    <mergeCell ref="J97:J98"/>
    <mergeCell ref="I97:I98"/>
    <mergeCell ref="H97:H98"/>
    <mergeCell ref="G97:G98"/>
  </mergeCells>
  <printOptions/>
  <pageMargins left="0.34" right="0.22" top="0.26" bottom="0.36" header="0.24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7"/>
  <sheetViews>
    <sheetView tabSelected="1" workbookViewId="0" topLeftCell="A247">
      <selection activeCell="G271" sqref="G271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3" width="17.8515625" style="0" customWidth="1"/>
    <col min="4" max="4" width="13.57421875" style="0" customWidth="1"/>
    <col min="5" max="5" width="15.57421875" style="0" customWidth="1"/>
    <col min="6" max="6" width="14.421875" style="0" customWidth="1"/>
    <col min="7" max="7" width="15.00390625" style="0" customWidth="1"/>
    <col min="8" max="8" width="16.28125" style="0" customWidth="1"/>
    <col min="9" max="9" width="11.7109375" style="0" customWidth="1"/>
    <col min="10" max="10" width="10.140625" style="0" customWidth="1"/>
    <col min="11" max="11" width="13.57421875" style="0" customWidth="1"/>
    <col min="12" max="12" width="25.8515625" style="0" customWidth="1"/>
    <col min="14" max="14" width="10.421875" style="0" customWidth="1"/>
  </cols>
  <sheetData>
    <row r="1" spans="1:11" ht="15">
      <c r="A1" s="108" t="s">
        <v>27</v>
      </c>
      <c r="B1" s="108"/>
      <c r="C1" s="108"/>
      <c r="D1" s="108"/>
      <c r="E1" s="108"/>
      <c r="F1" s="108"/>
      <c r="G1" s="108"/>
      <c r="H1" s="108"/>
      <c r="I1" s="108"/>
      <c r="J1" s="108"/>
      <c r="K1" s="45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4" spans="1:19" ht="12.75" customHeight="1">
      <c r="A4" s="103" t="s">
        <v>0</v>
      </c>
      <c r="B4" s="103" t="s">
        <v>5</v>
      </c>
      <c r="C4" s="105" t="s">
        <v>6</v>
      </c>
      <c r="D4" s="106"/>
      <c r="E4" s="107"/>
      <c r="F4" s="103" t="s">
        <v>18</v>
      </c>
      <c r="G4" s="103" t="s">
        <v>8</v>
      </c>
      <c r="H4" s="103" t="s">
        <v>19</v>
      </c>
      <c r="I4" s="103" t="s">
        <v>1</v>
      </c>
      <c r="J4" s="103" t="s">
        <v>1</v>
      </c>
      <c r="K4" s="112"/>
      <c r="L4" s="114"/>
      <c r="M4" s="113"/>
      <c r="N4" s="113"/>
      <c r="O4" s="113"/>
      <c r="P4" s="113"/>
      <c r="Q4" s="113"/>
      <c r="R4" s="1"/>
      <c r="S4" s="1"/>
    </row>
    <row r="5" spans="1:19" ht="77.25" customHeight="1">
      <c r="A5" s="104"/>
      <c r="B5" s="104"/>
      <c r="C5" s="8" t="s">
        <v>10</v>
      </c>
      <c r="D5" s="8" t="s">
        <v>11</v>
      </c>
      <c r="E5" s="20" t="s">
        <v>29</v>
      </c>
      <c r="F5" s="104"/>
      <c r="G5" s="104"/>
      <c r="H5" s="104"/>
      <c r="I5" s="104"/>
      <c r="J5" s="104"/>
      <c r="K5" s="112"/>
      <c r="L5" s="114"/>
      <c r="M5" s="113"/>
      <c r="N5" s="113"/>
      <c r="O5" s="113"/>
      <c r="P5" s="113"/>
      <c r="Q5" s="113"/>
      <c r="R5" s="1"/>
      <c r="S5" s="1"/>
    </row>
    <row r="6" spans="1:19" ht="12.75">
      <c r="A6" s="2"/>
      <c r="B6" s="2"/>
      <c r="C6" s="14" t="s">
        <v>20</v>
      </c>
      <c r="D6" s="14" t="s">
        <v>20</v>
      </c>
      <c r="E6" s="14" t="s">
        <v>20</v>
      </c>
      <c r="F6" s="14" t="s">
        <v>13</v>
      </c>
      <c r="G6" s="14" t="s">
        <v>20</v>
      </c>
      <c r="H6" s="14" t="s">
        <v>13</v>
      </c>
      <c r="I6" s="14" t="s">
        <v>13</v>
      </c>
      <c r="J6" s="14" t="s">
        <v>20</v>
      </c>
      <c r="K6" s="49"/>
      <c r="L6" s="114"/>
      <c r="M6" s="1"/>
      <c r="N6" s="1"/>
      <c r="O6" s="1"/>
      <c r="P6" s="1"/>
      <c r="Q6" s="1"/>
      <c r="R6" s="1"/>
      <c r="S6" s="1"/>
    </row>
    <row r="7" spans="1:19" ht="13.5" thickBot="1">
      <c r="A7" s="4">
        <v>1</v>
      </c>
      <c r="B7" s="9" t="s">
        <v>21</v>
      </c>
      <c r="C7" s="5"/>
      <c r="D7" s="5"/>
      <c r="E7" s="5"/>
      <c r="F7" s="10"/>
      <c r="G7" s="11"/>
      <c r="H7" s="2"/>
      <c r="I7" s="15"/>
      <c r="J7" s="28"/>
      <c r="K7" s="50"/>
      <c r="L7" s="1"/>
      <c r="M7" s="1"/>
      <c r="N7" s="1"/>
      <c r="O7" s="1"/>
      <c r="P7" s="1"/>
      <c r="Q7" s="1"/>
      <c r="R7" s="1"/>
      <c r="S7" s="1"/>
    </row>
    <row r="8" spans="1:19" ht="13.5" thickBot="1">
      <c r="A8" s="4"/>
      <c r="B8" s="9" t="s">
        <v>22</v>
      </c>
      <c r="C8" s="5">
        <v>68.713</v>
      </c>
      <c r="D8" s="5">
        <v>13.932</v>
      </c>
      <c r="E8" s="5">
        <f>C8+D8</f>
        <v>82.645</v>
      </c>
      <c r="F8" s="16">
        <v>137456.86</v>
      </c>
      <c r="G8" s="2">
        <v>154.302</v>
      </c>
      <c r="H8" s="2">
        <v>261626.36</v>
      </c>
      <c r="I8" s="27">
        <f>F8-H8</f>
        <v>-124169.5</v>
      </c>
      <c r="J8" s="90">
        <f>E8-G8</f>
        <v>-71.657</v>
      </c>
      <c r="K8" s="36"/>
      <c r="L8" s="85"/>
      <c r="M8" s="1"/>
      <c r="N8" s="1"/>
      <c r="O8" s="1"/>
      <c r="P8" s="1"/>
      <c r="Q8" s="1"/>
      <c r="R8" s="1"/>
      <c r="S8" s="1"/>
    </row>
    <row r="9" spans="1:19" ht="12.75">
      <c r="A9" s="3">
        <v>2</v>
      </c>
      <c r="B9" s="9" t="s">
        <v>23</v>
      </c>
      <c r="C9" s="5"/>
      <c r="D9" s="5"/>
      <c r="E9" s="5">
        <v>256.93</v>
      </c>
      <c r="F9" s="2">
        <v>427328.66</v>
      </c>
      <c r="G9" s="19">
        <v>557.1</v>
      </c>
      <c r="H9" s="2">
        <v>926574.29</v>
      </c>
      <c r="I9" s="15">
        <f>F9-H9</f>
        <v>-499245.63000000006</v>
      </c>
      <c r="J9" s="29">
        <f>I9/1663.21</f>
        <v>-300.1699304357237</v>
      </c>
      <c r="K9" s="36"/>
      <c r="L9" s="86"/>
      <c r="M9" s="1"/>
      <c r="N9" s="87"/>
      <c r="O9" s="1"/>
      <c r="P9" s="1"/>
      <c r="Q9" s="1"/>
      <c r="R9" s="1"/>
      <c r="S9" s="1"/>
    </row>
    <row r="10" spans="1:19" ht="13.5" thickBot="1">
      <c r="A10" s="3"/>
      <c r="B10" s="5"/>
      <c r="C10" s="5"/>
      <c r="D10" s="5"/>
      <c r="E10" s="25"/>
      <c r="F10" s="5"/>
      <c r="G10" s="2"/>
      <c r="H10" s="2"/>
      <c r="I10" s="15"/>
      <c r="J10" s="15"/>
      <c r="K10" s="51"/>
      <c r="L10" s="1"/>
      <c r="M10" s="1"/>
      <c r="N10" s="1"/>
      <c r="O10" s="1"/>
      <c r="P10" s="1"/>
      <c r="Q10" s="1"/>
      <c r="R10" s="1"/>
      <c r="S10" s="1"/>
    </row>
    <row r="11" spans="1:19" ht="13.5" thickBot="1">
      <c r="A11" s="3">
        <v>3</v>
      </c>
      <c r="B11" s="9" t="s">
        <v>28</v>
      </c>
      <c r="C11" s="5"/>
      <c r="D11" s="24"/>
      <c r="E11" s="31">
        <v>74</v>
      </c>
      <c r="F11" s="32">
        <v>127825.87</v>
      </c>
      <c r="G11" s="2"/>
      <c r="H11" s="2"/>
      <c r="I11" s="15"/>
      <c r="J11" s="15"/>
      <c r="K11" s="51"/>
      <c r="L11" s="1"/>
      <c r="M11" s="1"/>
      <c r="N11" s="1"/>
      <c r="O11" s="1"/>
      <c r="P11" s="1"/>
      <c r="Q11" s="1"/>
      <c r="R11" s="1"/>
      <c r="S11" s="1"/>
    </row>
    <row r="12" spans="1:19" ht="12.75">
      <c r="A12" s="3"/>
      <c r="B12" s="9"/>
      <c r="C12" s="5"/>
      <c r="D12" s="5"/>
      <c r="E12" s="26"/>
      <c r="F12" s="2"/>
      <c r="G12" s="2"/>
      <c r="H12" s="2"/>
      <c r="I12" s="15"/>
      <c r="J12" s="15"/>
      <c r="K12" s="51"/>
      <c r="L12" s="1"/>
      <c r="M12" s="1"/>
      <c r="N12" s="1"/>
      <c r="O12" s="1"/>
      <c r="P12" s="1"/>
      <c r="Q12" s="1"/>
      <c r="R12" s="1"/>
      <c r="S12" s="1"/>
    </row>
    <row r="13" spans="1:19" ht="12.75">
      <c r="A13" s="3"/>
      <c r="B13" s="5"/>
      <c r="C13" s="5"/>
      <c r="D13" s="5"/>
      <c r="E13" s="5"/>
      <c r="F13" s="5"/>
      <c r="G13" s="2"/>
      <c r="H13" s="2"/>
      <c r="I13" s="15"/>
      <c r="J13" s="15"/>
      <c r="K13" s="51"/>
      <c r="L13" s="1"/>
      <c r="M13" s="1"/>
      <c r="N13" s="1"/>
      <c r="O13" s="1"/>
      <c r="P13" s="1"/>
      <c r="Q13" s="1"/>
      <c r="R13" s="1"/>
      <c r="S13" s="1"/>
    </row>
    <row r="14" spans="1:19" ht="12.75">
      <c r="A14" s="2"/>
      <c r="B14" s="2"/>
      <c r="C14" s="2"/>
      <c r="D14" s="2"/>
      <c r="E14" s="2"/>
      <c r="F14" s="2"/>
      <c r="G14" s="2"/>
      <c r="H14" s="2"/>
      <c r="I14" s="15"/>
      <c r="J14" s="15"/>
      <c r="K14" s="51"/>
      <c r="L14" s="1"/>
      <c r="M14" s="1"/>
      <c r="N14" s="1"/>
      <c r="O14" s="1"/>
      <c r="P14" s="1"/>
      <c r="Q14" s="1"/>
      <c r="R14" s="1"/>
      <c r="S14" s="1"/>
    </row>
    <row r="15" spans="1:19" ht="12.75">
      <c r="A15" s="2"/>
      <c r="B15" s="11" t="s">
        <v>4</v>
      </c>
      <c r="C15" s="11">
        <f>C8+C9</f>
        <v>68.713</v>
      </c>
      <c r="D15" s="11">
        <f>D8+D9</f>
        <v>13.932</v>
      </c>
      <c r="E15" s="33">
        <f>E8+E9+E11</f>
        <v>413.575</v>
      </c>
      <c r="F15" s="18">
        <f>F8+F9+F11</f>
        <v>692611.39</v>
      </c>
      <c r="G15" s="18">
        <f>G8+G9</f>
        <v>711.402</v>
      </c>
      <c r="H15" s="13">
        <f>H8+H9</f>
        <v>1188200.65</v>
      </c>
      <c r="I15" s="79">
        <f>F15-H15</f>
        <v>-495589.2599999999</v>
      </c>
      <c r="J15" s="74">
        <f>E15-G15</f>
        <v>-297.82700000000006</v>
      </c>
      <c r="K15" s="51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1"/>
      <c r="J16" s="9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1"/>
      <c r="J17" s="9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9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109" t="s">
        <v>36</v>
      </c>
      <c r="B19" s="109"/>
      <c r="C19" s="109"/>
      <c r="D19" s="109"/>
      <c r="E19" s="109"/>
      <c r="F19" s="109"/>
      <c r="G19" s="109"/>
      <c r="H19" s="109"/>
      <c r="I19" s="109"/>
      <c r="J19" s="110"/>
      <c r="K19" s="88"/>
      <c r="L19" s="1"/>
      <c r="M19" s="1"/>
      <c r="N19" s="1"/>
      <c r="O19" s="1"/>
      <c r="P19" s="1"/>
      <c r="Q19" s="1"/>
      <c r="R19" s="1"/>
      <c r="S19" s="1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9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9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03" t="s">
        <v>0</v>
      </c>
      <c r="B22" s="103" t="s">
        <v>5</v>
      </c>
      <c r="C22" s="105" t="s">
        <v>6</v>
      </c>
      <c r="D22" s="106"/>
      <c r="E22" s="107"/>
      <c r="F22" s="103" t="s">
        <v>18</v>
      </c>
      <c r="G22" s="103" t="s">
        <v>8</v>
      </c>
      <c r="H22" s="103" t="s">
        <v>19</v>
      </c>
      <c r="I22" s="103" t="s">
        <v>1</v>
      </c>
      <c r="J22" s="103" t="s">
        <v>1</v>
      </c>
      <c r="K22" s="52"/>
      <c r="L22" s="1"/>
      <c r="M22" s="1"/>
      <c r="N22" s="1"/>
      <c r="O22" s="1"/>
      <c r="P22" s="1"/>
      <c r="Q22" s="1"/>
      <c r="R22" s="1"/>
      <c r="S22" s="1"/>
    </row>
    <row r="23" spans="1:19" ht="39">
      <c r="A23" s="104"/>
      <c r="B23" s="104"/>
      <c r="C23" s="8" t="s">
        <v>10</v>
      </c>
      <c r="D23" s="8" t="s">
        <v>11</v>
      </c>
      <c r="E23" s="20" t="s">
        <v>29</v>
      </c>
      <c r="F23" s="104"/>
      <c r="G23" s="104"/>
      <c r="H23" s="104"/>
      <c r="I23" s="104"/>
      <c r="J23" s="104"/>
      <c r="K23" s="52"/>
      <c r="L23" s="1"/>
      <c r="M23" s="1"/>
      <c r="N23" s="1"/>
      <c r="O23" s="1"/>
      <c r="P23" s="1"/>
      <c r="Q23" s="1"/>
      <c r="R23" s="1"/>
      <c r="S23" s="1"/>
    </row>
    <row r="24" spans="1:19" ht="12.75">
      <c r="A24" s="2"/>
      <c r="B24" s="2"/>
      <c r="C24" s="14" t="s">
        <v>20</v>
      </c>
      <c r="D24" s="14" t="s">
        <v>20</v>
      </c>
      <c r="E24" s="14" t="s">
        <v>20</v>
      </c>
      <c r="F24" s="14" t="s">
        <v>13</v>
      </c>
      <c r="G24" s="14" t="s">
        <v>20</v>
      </c>
      <c r="H24" s="14" t="s">
        <v>13</v>
      </c>
      <c r="I24" s="14" t="s">
        <v>13</v>
      </c>
      <c r="J24" s="14" t="s">
        <v>20</v>
      </c>
      <c r="K24" s="49"/>
      <c r="L24" s="1"/>
      <c r="M24" s="1"/>
      <c r="N24" s="1"/>
      <c r="O24" s="1"/>
      <c r="P24" s="1"/>
      <c r="Q24" s="1"/>
      <c r="R24" s="1"/>
      <c r="S24" s="1"/>
    </row>
    <row r="25" spans="1:19" ht="13.5" thickBot="1">
      <c r="A25" s="4">
        <v>1</v>
      </c>
      <c r="B25" s="9" t="s">
        <v>21</v>
      </c>
      <c r="C25" s="5"/>
      <c r="D25" s="5"/>
      <c r="E25" s="5"/>
      <c r="F25" s="10"/>
      <c r="G25" s="11"/>
      <c r="H25" s="2"/>
      <c r="I25" s="15"/>
      <c r="J25" s="28"/>
      <c r="K25" s="50"/>
      <c r="L25" s="1"/>
      <c r="M25" s="1"/>
      <c r="N25" s="1"/>
      <c r="O25" s="1"/>
      <c r="P25" s="1"/>
      <c r="Q25" s="1"/>
      <c r="R25" s="1"/>
      <c r="S25" s="1"/>
    </row>
    <row r="26" spans="1:19" ht="13.5" thickBot="1">
      <c r="A26" s="4"/>
      <c r="B26" s="9" t="s">
        <v>22</v>
      </c>
      <c r="C26" s="5">
        <v>86.988</v>
      </c>
      <c r="D26" s="5">
        <v>20.414</v>
      </c>
      <c r="E26" s="5">
        <f>C26+D26</f>
        <v>107.402</v>
      </c>
      <c r="F26" s="16">
        <v>178631.78</v>
      </c>
      <c r="G26" s="48">
        <v>149.169</v>
      </c>
      <c r="H26" s="48">
        <v>248098.71</v>
      </c>
      <c r="I26" s="42">
        <f>F26-H26</f>
        <v>-69466.93</v>
      </c>
      <c r="J26" s="90">
        <f>E26-G26</f>
        <v>-41.76700000000001</v>
      </c>
      <c r="K26" s="36"/>
      <c r="L26" s="85"/>
      <c r="M26" s="1"/>
      <c r="N26" s="1"/>
      <c r="O26" s="1"/>
      <c r="P26" s="1"/>
      <c r="Q26" s="1"/>
      <c r="R26" s="1"/>
      <c r="S26" s="1"/>
    </row>
    <row r="27" spans="1:19" ht="12.75">
      <c r="A27" s="3">
        <v>2</v>
      </c>
      <c r="B27" s="9" t="s">
        <v>23</v>
      </c>
      <c r="C27" s="5"/>
      <c r="D27" s="5"/>
      <c r="E27" s="5">
        <v>256.84</v>
      </c>
      <c r="F27" s="2">
        <v>427186.94</v>
      </c>
      <c r="G27" s="19">
        <v>431.1</v>
      </c>
      <c r="H27" s="2">
        <v>717009.83</v>
      </c>
      <c r="I27" s="15">
        <f>F27-H27</f>
        <v>-289822.88999999996</v>
      </c>
      <c r="J27" s="29">
        <f>I27/1663.21</f>
        <v>-174.25513915861492</v>
      </c>
      <c r="K27" s="36"/>
      <c r="L27" s="86"/>
      <c r="M27" s="1"/>
      <c r="N27" s="1"/>
      <c r="O27" s="1"/>
      <c r="P27" s="1"/>
      <c r="Q27" s="1"/>
      <c r="R27" s="1"/>
      <c r="S27" s="1"/>
    </row>
    <row r="28" spans="1:19" ht="13.5" thickBot="1">
      <c r="A28" s="3"/>
      <c r="B28" s="5"/>
      <c r="C28" s="5"/>
      <c r="D28" s="5"/>
      <c r="E28" s="25"/>
      <c r="F28" s="5"/>
      <c r="G28" s="2"/>
      <c r="H28" s="2"/>
      <c r="I28" s="15"/>
      <c r="J28" s="15"/>
      <c r="K28" s="51"/>
      <c r="L28" s="1"/>
      <c r="M28" s="1"/>
      <c r="N28" s="1"/>
      <c r="O28" s="1"/>
      <c r="P28" s="1"/>
      <c r="Q28" s="1"/>
      <c r="R28" s="1"/>
      <c r="S28" s="1"/>
    </row>
    <row r="29" spans="1:19" ht="13.5" thickBot="1">
      <c r="A29" s="3">
        <v>3</v>
      </c>
      <c r="B29" s="9" t="s">
        <v>28</v>
      </c>
      <c r="C29" s="5"/>
      <c r="D29" s="24"/>
      <c r="E29" s="41">
        <v>52.41</v>
      </c>
      <c r="F29" s="32">
        <v>87168.72</v>
      </c>
      <c r="G29" s="2"/>
      <c r="H29" s="2"/>
      <c r="I29" s="15"/>
      <c r="J29" s="15"/>
      <c r="K29" s="51"/>
      <c r="L29" s="1"/>
      <c r="M29" s="1"/>
      <c r="N29" s="1"/>
      <c r="O29" s="1"/>
      <c r="P29" s="1"/>
      <c r="Q29" s="1"/>
      <c r="R29" s="1"/>
      <c r="S29" s="1"/>
    </row>
    <row r="30" spans="1:19" ht="12.75">
      <c r="A30" s="3"/>
      <c r="B30" s="9"/>
      <c r="C30" s="5"/>
      <c r="D30" s="5"/>
      <c r="E30" s="26"/>
      <c r="F30" s="2"/>
      <c r="G30" s="2"/>
      <c r="H30" s="2"/>
      <c r="I30" s="15"/>
      <c r="J30" s="15"/>
      <c r="K30" s="51"/>
      <c r="L30" s="1"/>
      <c r="M30" s="1"/>
      <c r="N30" s="1"/>
      <c r="O30" s="1"/>
      <c r="P30" s="1"/>
      <c r="Q30" s="1"/>
      <c r="R30" s="1"/>
      <c r="S30" s="1"/>
    </row>
    <row r="31" spans="1:19" ht="12.75">
      <c r="A31" s="3"/>
      <c r="B31" s="5"/>
      <c r="C31" s="5"/>
      <c r="D31" s="5"/>
      <c r="E31" s="5"/>
      <c r="F31" s="5"/>
      <c r="G31" s="2"/>
      <c r="H31" s="2"/>
      <c r="I31" s="15"/>
      <c r="J31" s="15"/>
      <c r="K31" s="51"/>
      <c r="L31" s="1"/>
      <c r="M31" s="1"/>
      <c r="N31" s="1"/>
      <c r="O31" s="1"/>
      <c r="P31" s="1"/>
      <c r="Q31" s="1"/>
      <c r="R31" s="1"/>
      <c r="S31" s="1"/>
    </row>
    <row r="32" spans="1:19" ht="12.75">
      <c r="A32" s="2"/>
      <c r="B32" s="2"/>
      <c r="C32" s="2"/>
      <c r="D32" s="2"/>
      <c r="E32" s="2"/>
      <c r="F32" s="2"/>
      <c r="G32" s="2"/>
      <c r="H32" s="2"/>
      <c r="I32" s="15"/>
      <c r="J32" s="15"/>
      <c r="K32" s="51"/>
      <c r="L32" s="1"/>
      <c r="M32" s="1"/>
      <c r="N32" s="1"/>
      <c r="O32" s="1"/>
      <c r="P32" s="1"/>
      <c r="Q32" s="1"/>
      <c r="R32" s="1"/>
      <c r="S32" s="1"/>
    </row>
    <row r="33" spans="1:19" ht="12.75">
      <c r="A33" s="2"/>
      <c r="B33" s="11" t="s">
        <v>4</v>
      </c>
      <c r="C33" s="11">
        <f>C26+C27</f>
        <v>86.988</v>
      </c>
      <c r="D33" s="11">
        <f>D26+D27</f>
        <v>20.414</v>
      </c>
      <c r="E33" s="46">
        <f>E26+E27+E29</f>
        <v>416.65199999999993</v>
      </c>
      <c r="F33" s="18">
        <f>F26+F27+F29</f>
        <v>692987.44</v>
      </c>
      <c r="G33" s="11">
        <f>G26+G27</f>
        <v>580.269</v>
      </c>
      <c r="H33" s="13">
        <f>H26+H27</f>
        <v>965108.5399999999</v>
      </c>
      <c r="I33" s="17">
        <f>F33-H33</f>
        <v>-272121.1</v>
      </c>
      <c r="J33" s="47">
        <f>E33-G33</f>
        <v>-163.61700000000008</v>
      </c>
      <c r="K33" s="53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9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9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36" t="s">
        <v>39</v>
      </c>
      <c r="C36" s="36">
        <f aca="true" t="shared" si="0" ref="C36:H36">C15+C33</f>
        <v>155.701</v>
      </c>
      <c r="D36" s="36">
        <f t="shared" si="0"/>
        <v>34.346000000000004</v>
      </c>
      <c r="E36" s="36">
        <f t="shared" si="0"/>
        <v>830.2269999999999</v>
      </c>
      <c r="F36" s="54">
        <f t="shared" si="0"/>
        <v>1385598.83</v>
      </c>
      <c r="G36" s="36">
        <f>G15+G33</f>
        <v>1291.671</v>
      </c>
      <c r="H36" s="36">
        <f t="shared" si="0"/>
        <v>2153309.19</v>
      </c>
      <c r="I36" s="92">
        <f>F36-H36</f>
        <v>-767710.3599999999</v>
      </c>
      <c r="J36" s="93">
        <f>E36-G36</f>
        <v>-461.4440000000002</v>
      </c>
      <c r="K36" s="89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91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109" t="s">
        <v>40</v>
      </c>
      <c r="B38" s="109"/>
      <c r="C38" s="109"/>
      <c r="D38" s="109"/>
      <c r="E38" s="109"/>
      <c r="F38" s="109"/>
      <c r="G38" s="109"/>
      <c r="H38" s="109"/>
      <c r="I38" s="109"/>
      <c r="J38" s="110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9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9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03" t="s">
        <v>0</v>
      </c>
      <c r="B41" s="103" t="s">
        <v>5</v>
      </c>
      <c r="C41" s="105" t="s">
        <v>6</v>
      </c>
      <c r="D41" s="106"/>
      <c r="E41" s="107"/>
      <c r="F41" s="103" t="s">
        <v>18</v>
      </c>
      <c r="G41" s="103" t="s">
        <v>8</v>
      </c>
      <c r="H41" s="103" t="s">
        <v>19</v>
      </c>
      <c r="I41" s="103" t="s">
        <v>1</v>
      </c>
      <c r="J41" s="103" t="s">
        <v>1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ht="39">
      <c r="A42" s="104"/>
      <c r="B42" s="104"/>
      <c r="C42" s="8" t="s">
        <v>10</v>
      </c>
      <c r="D42" s="8" t="s">
        <v>11</v>
      </c>
      <c r="E42" s="20" t="s">
        <v>29</v>
      </c>
      <c r="F42" s="104"/>
      <c r="G42" s="104"/>
      <c r="H42" s="104"/>
      <c r="I42" s="104"/>
      <c r="J42" s="104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2"/>
      <c r="B43" s="2"/>
      <c r="C43" s="14" t="s">
        <v>20</v>
      </c>
      <c r="D43" s="14" t="s">
        <v>20</v>
      </c>
      <c r="E43" s="14" t="s">
        <v>20</v>
      </c>
      <c r="F43" s="14" t="s">
        <v>13</v>
      </c>
      <c r="G43" s="14" t="s">
        <v>20</v>
      </c>
      <c r="H43" s="14" t="s">
        <v>13</v>
      </c>
      <c r="I43" s="14" t="s">
        <v>13</v>
      </c>
      <c r="J43" s="14" t="s">
        <v>20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ht="13.5" thickBot="1">
      <c r="A44" s="4">
        <v>1</v>
      </c>
      <c r="B44" s="9" t="s">
        <v>21</v>
      </c>
      <c r="C44" s="5"/>
      <c r="D44" s="5"/>
      <c r="E44" s="5"/>
      <c r="F44" s="10"/>
      <c r="G44" s="11"/>
      <c r="H44" s="2"/>
      <c r="I44" s="15"/>
      <c r="J44" s="28"/>
      <c r="K44" s="1"/>
      <c r="L44" s="1"/>
      <c r="M44" s="1"/>
      <c r="N44" s="1"/>
      <c r="O44" s="1"/>
      <c r="P44" s="1"/>
      <c r="Q44" s="1"/>
      <c r="R44" s="1"/>
      <c r="S44" s="1"/>
    </row>
    <row r="45" spans="1:19" ht="13.5" thickBot="1">
      <c r="A45" s="4"/>
      <c r="B45" s="9" t="s">
        <v>22</v>
      </c>
      <c r="C45" s="5">
        <v>77.29</v>
      </c>
      <c r="D45" s="5">
        <v>19.543</v>
      </c>
      <c r="E45" s="5">
        <f>C45+D45</f>
        <v>96.833</v>
      </c>
      <c r="F45" s="23">
        <v>161053.46</v>
      </c>
      <c r="G45" s="48">
        <v>174.265</v>
      </c>
      <c r="H45" s="48">
        <v>289838.89</v>
      </c>
      <c r="I45" s="42">
        <f>F45-H45</f>
        <v>-128785.43000000002</v>
      </c>
      <c r="J45" s="90">
        <f>E45-G45</f>
        <v>-77.43199999999999</v>
      </c>
      <c r="K45" s="36"/>
      <c r="L45" s="85"/>
      <c r="M45" s="1"/>
      <c r="N45" s="1"/>
      <c r="O45" s="1"/>
      <c r="P45" s="1"/>
      <c r="Q45" s="1"/>
      <c r="R45" s="1"/>
      <c r="S45" s="1"/>
    </row>
    <row r="46" spans="1:19" ht="12.75">
      <c r="A46" s="3">
        <v>2</v>
      </c>
      <c r="B46" s="9" t="s">
        <v>23</v>
      </c>
      <c r="C46" s="5"/>
      <c r="D46" s="5"/>
      <c r="E46" s="5">
        <v>256.89</v>
      </c>
      <c r="F46" s="5">
        <v>427257.8</v>
      </c>
      <c r="G46" s="19">
        <v>448.3</v>
      </c>
      <c r="H46" s="2">
        <v>745617.04</v>
      </c>
      <c r="I46" s="15">
        <f>F46-H46</f>
        <v>-318359.24000000005</v>
      </c>
      <c r="J46" s="29">
        <f>I46/1663.21</f>
        <v>-191.41253359467538</v>
      </c>
      <c r="K46" s="36"/>
      <c r="L46" s="86"/>
      <c r="M46" s="1"/>
      <c r="N46" s="1"/>
      <c r="O46" s="1"/>
      <c r="P46" s="1"/>
      <c r="Q46" s="1"/>
      <c r="R46" s="1"/>
      <c r="S46" s="1"/>
    </row>
    <row r="47" spans="1:19" ht="13.5" thickBot="1">
      <c r="A47" s="3"/>
      <c r="B47" s="5"/>
      <c r="C47" s="5"/>
      <c r="D47" s="5"/>
      <c r="E47" s="25"/>
      <c r="F47" s="5"/>
      <c r="G47" s="2"/>
      <c r="H47" s="2"/>
      <c r="I47" s="15"/>
      <c r="J47" s="15"/>
      <c r="K47" s="1"/>
      <c r="L47" s="1"/>
      <c r="M47" s="1"/>
      <c r="N47" s="1"/>
      <c r="O47" s="1"/>
      <c r="P47" s="1"/>
      <c r="Q47" s="1"/>
      <c r="R47" s="1"/>
      <c r="S47" s="1"/>
    </row>
    <row r="48" spans="1:19" ht="13.5" thickBot="1">
      <c r="A48" s="3">
        <v>3</v>
      </c>
      <c r="B48" s="9" t="s">
        <v>28</v>
      </c>
      <c r="C48" s="5"/>
      <c r="D48" s="24"/>
      <c r="E48" s="41">
        <v>69.72</v>
      </c>
      <c r="F48" s="32">
        <v>115958.76</v>
      </c>
      <c r="G48" s="2"/>
      <c r="H48" s="2"/>
      <c r="I48" s="15"/>
      <c r="J48" s="15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3"/>
      <c r="B49" s="9"/>
      <c r="C49" s="5"/>
      <c r="D49" s="5"/>
      <c r="E49" s="26"/>
      <c r="F49" s="2"/>
      <c r="G49" s="2"/>
      <c r="H49" s="2"/>
      <c r="I49" s="15"/>
      <c r="J49" s="15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3"/>
      <c r="B50" s="5"/>
      <c r="C50" s="5"/>
      <c r="D50" s="5"/>
      <c r="E50" s="5"/>
      <c r="F50" s="5"/>
      <c r="G50" s="2"/>
      <c r="H50" s="2"/>
      <c r="I50" s="15"/>
      <c r="J50" s="15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2"/>
      <c r="B51" s="2"/>
      <c r="C51" s="2"/>
      <c r="D51" s="2"/>
      <c r="E51" s="2"/>
      <c r="F51" s="2"/>
      <c r="G51" s="2"/>
      <c r="H51" s="2"/>
      <c r="I51" s="15"/>
      <c r="J51" s="15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2"/>
      <c r="B52" s="11" t="s">
        <v>4</v>
      </c>
      <c r="C52" s="11">
        <f>C45+C46</f>
        <v>77.29</v>
      </c>
      <c r="D52" s="11">
        <f>D45+D46</f>
        <v>19.543</v>
      </c>
      <c r="E52" s="46">
        <f>E45+E46+E48</f>
        <v>423.443</v>
      </c>
      <c r="F52" s="18">
        <f>F45+F46+F48</f>
        <v>704270.02</v>
      </c>
      <c r="G52" s="18">
        <f>G45+G46</f>
        <v>622.565</v>
      </c>
      <c r="H52" s="13">
        <f>H45+H46</f>
        <v>1035455.93</v>
      </c>
      <c r="I52" s="17">
        <f>F52-H52</f>
        <v>-331185.91000000003</v>
      </c>
      <c r="J52" s="47">
        <f>E52-G52</f>
        <v>-199.12200000000007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9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9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36" t="s">
        <v>39</v>
      </c>
      <c r="C55" s="36">
        <f aca="true" t="shared" si="1" ref="C55:H55">C36+C52</f>
        <v>232.99099999999999</v>
      </c>
      <c r="D55" s="36">
        <f t="shared" si="1"/>
        <v>53.889</v>
      </c>
      <c r="E55" s="94">
        <f t="shared" si="1"/>
        <v>1253.6699999999998</v>
      </c>
      <c r="F55" s="54">
        <f t="shared" si="1"/>
        <v>2089868.85</v>
      </c>
      <c r="G55" s="36">
        <f>G36+G52</f>
        <v>1914.236</v>
      </c>
      <c r="H55" s="36">
        <f t="shared" si="1"/>
        <v>3188765.12</v>
      </c>
      <c r="I55" s="92">
        <f>F55-H55</f>
        <v>-1098896.27</v>
      </c>
      <c r="J55" s="93">
        <f>E55-G55</f>
        <v>-660.5660000000003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91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09" t="s">
        <v>43</v>
      </c>
      <c r="B57" s="109"/>
      <c r="C57" s="109"/>
      <c r="D57" s="109"/>
      <c r="E57" s="109"/>
      <c r="F57" s="109"/>
      <c r="G57" s="109"/>
      <c r="H57" s="109"/>
      <c r="I57" s="109"/>
      <c r="J57" s="110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9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9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03" t="s">
        <v>0</v>
      </c>
      <c r="B60" s="103" t="s">
        <v>5</v>
      </c>
      <c r="C60" s="105" t="s">
        <v>6</v>
      </c>
      <c r="D60" s="106"/>
      <c r="E60" s="107"/>
      <c r="F60" s="103" t="s">
        <v>18</v>
      </c>
      <c r="G60" s="103" t="s">
        <v>8</v>
      </c>
      <c r="H60" s="103" t="s">
        <v>19</v>
      </c>
      <c r="I60" s="103" t="s">
        <v>1</v>
      </c>
      <c r="J60" s="103" t="s">
        <v>1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39">
      <c r="A61" s="104"/>
      <c r="B61" s="104"/>
      <c r="C61" s="8" t="s">
        <v>10</v>
      </c>
      <c r="D61" s="8" t="s">
        <v>11</v>
      </c>
      <c r="E61" s="20" t="s">
        <v>29</v>
      </c>
      <c r="F61" s="104"/>
      <c r="G61" s="104"/>
      <c r="H61" s="104"/>
      <c r="I61" s="104"/>
      <c r="J61" s="104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2"/>
      <c r="B62" s="2"/>
      <c r="C62" s="14" t="s">
        <v>20</v>
      </c>
      <c r="D62" s="14" t="s">
        <v>20</v>
      </c>
      <c r="E62" s="14" t="s">
        <v>20</v>
      </c>
      <c r="F62" s="14" t="s">
        <v>13</v>
      </c>
      <c r="G62" s="14" t="s">
        <v>20</v>
      </c>
      <c r="H62" s="14" t="s">
        <v>13</v>
      </c>
      <c r="I62" s="14" t="s">
        <v>13</v>
      </c>
      <c r="J62" s="14" t="s">
        <v>20</v>
      </c>
      <c r="K62" s="1"/>
      <c r="L62" s="1"/>
      <c r="M62" s="1"/>
      <c r="N62" s="1"/>
      <c r="O62" s="1"/>
      <c r="P62" s="1"/>
      <c r="Q62" s="1"/>
      <c r="R62" s="1"/>
      <c r="S62" s="1"/>
    </row>
    <row r="63" spans="1:19" ht="13.5" thickBot="1">
      <c r="A63" s="4">
        <v>1</v>
      </c>
      <c r="B63" s="9" t="s">
        <v>21</v>
      </c>
      <c r="C63" s="5"/>
      <c r="D63" s="5"/>
      <c r="E63" s="5"/>
      <c r="F63" s="10"/>
      <c r="G63" s="11"/>
      <c r="H63" s="2"/>
      <c r="I63" s="15"/>
      <c r="J63" s="28"/>
      <c r="K63" s="1"/>
      <c r="L63" s="1"/>
      <c r="M63" s="1"/>
      <c r="N63" s="1"/>
      <c r="O63" s="1"/>
      <c r="P63" s="1"/>
      <c r="Q63" s="1"/>
      <c r="R63" s="1"/>
      <c r="S63" s="1"/>
    </row>
    <row r="64" spans="1:19" ht="13.5" thickBot="1">
      <c r="A64" s="4"/>
      <c r="B64" s="9" t="s">
        <v>22</v>
      </c>
      <c r="C64" s="5">
        <v>75.743</v>
      </c>
      <c r="D64" s="5">
        <v>19.262</v>
      </c>
      <c r="E64" s="5">
        <f>C64+D64</f>
        <v>95.005</v>
      </c>
      <c r="F64" s="23">
        <v>158013.75</v>
      </c>
      <c r="G64" s="48">
        <v>161.556</v>
      </c>
      <c r="H64" s="48">
        <v>268701.82</v>
      </c>
      <c r="I64" s="42">
        <f>F64-H64</f>
        <v>-110688.07</v>
      </c>
      <c r="J64" s="90">
        <f>E64-G64</f>
        <v>-66.55100000000002</v>
      </c>
      <c r="K64" s="36"/>
      <c r="L64" s="85"/>
      <c r="M64" s="1"/>
      <c r="N64" s="1"/>
      <c r="O64" s="1"/>
      <c r="P64" s="1"/>
      <c r="Q64" s="1"/>
      <c r="R64" s="1"/>
      <c r="S64" s="1"/>
    </row>
    <row r="65" spans="1:19" ht="12.75">
      <c r="A65" s="3">
        <v>2</v>
      </c>
      <c r="B65" s="9" t="s">
        <v>23</v>
      </c>
      <c r="C65" s="5"/>
      <c r="D65" s="5"/>
      <c r="E65" s="5">
        <v>256.89</v>
      </c>
      <c r="F65" s="23">
        <v>427257.8</v>
      </c>
      <c r="G65" s="19">
        <v>223.7</v>
      </c>
      <c r="H65" s="2">
        <v>372060.08</v>
      </c>
      <c r="I65" s="59">
        <f>F65-H65</f>
        <v>55197.71999999997</v>
      </c>
      <c r="J65" s="60">
        <f>I65/1663.21</f>
        <v>33.187462797842706</v>
      </c>
      <c r="K65" s="36"/>
      <c r="L65" s="86"/>
      <c r="M65" s="1"/>
      <c r="N65" s="1"/>
      <c r="O65" s="1"/>
      <c r="P65" s="1"/>
      <c r="Q65" s="1"/>
      <c r="R65" s="1"/>
      <c r="S65" s="1"/>
    </row>
    <row r="66" spans="1:19" ht="13.5" thickBot="1">
      <c r="A66" s="3"/>
      <c r="B66" s="5"/>
      <c r="C66" s="5"/>
      <c r="D66" s="5"/>
      <c r="E66" s="25"/>
      <c r="F66" s="5"/>
      <c r="G66" s="2"/>
      <c r="H66" s="2"/>
      <c r="I66" s="15"/>
      <c r="J66" s="15"/>
      <c r="K66" s="1"/>
      <c r="L66" s="1"/>
      <c r="M66" s="1"/>
      <c r="N66" s="1"/>
      <c r="O66" s="1"/>
      <c r="P66" s="1"/>
      <c r="Q66" s="1"/>
      <c r="R66" s="1"/>
      <c r="S66" s="1"/>
    </row>
    <row r="67" spans="1:19" ht="13.5" thickBot="1">
      <c r="A67" s="3">
        <v>3</v>
      </c>
      <c r="B67" s="9" t="s">
        <v>28</v>
      </c>
      <c r="C67" s="5"/>
      <c r="D67" s="24"/>
      <c r="E67" s="41">
        <v>72.2</v>
      </c>
      <c r="F67" s="32">
        <v>120116.36</v>
      </c>
      <c r="G67" s="2"/>
      <c r="H67" s="2"/>
      <c r="I67" s="15"/>
      <c r="J67" s="15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3"/>
      <c r="B68" s="9"/>
      <c r="C68" s="5"/>
      <c r="D68" s="5"/>
      <c r="E68" s="26"/>
      <c r="F68" s="2"/>
      <c r="G68" s="2"/>
      <c r="H68" s="2"/>
      <c r="I68" s="15"/>
      <c r="J68" s="15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3"/>
      <c r="B69" s="5"/>
      <c r="C69" s="5"/>
      <c r="D69" s="5"/>
      <c r="E69" s="5"/>
      <c r="F69" s="5"/>
      <c r="G69" s="2"/>
      <c r="H69" s="2"/>
      <c r="I69" s="15"/>
      <c r="J69" s="15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2"/>
      <c r="B70" s="2"/>
      <c r="C70" s="2"/>
      <c r="D70" s="2"/>
      <c r="E70" s="2"/>
      <c r="F70" s="2"/>
      <c r="G70" s="2"/>
      <c r="H70" s="2"/>
      <c r="I70" s="15"/>
      <c r="J70" s="15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2"/>
      <c r="B71" s="11" t="s">
        <v>4</v>
      </c>
      <c r="C71" s="11">
        <f>C64+C65</f>
        <v>75.743</v>
      </c>
      <c r="D71" s="11">
        <f>D64+D65</f>
        <v>19.262</v>
      </c>
      <c r="E71" s="46">
        <f>E64+E65+E67</f>
        <v>424.09499999999997</v>
      </c>
      <c r="F71" s="18">
        <f>F64+F65+F67</f>
        <v>705387.91</v>
      </c>
      <c r="G71" s="11">
        <f>G64+G65</f>
        <v>385.256</v>
      </c>
      <c r="H71" s="13">
        <f>H64+H65</f>
        <v>640761.9</v>
      </c>
      <c r="I71" s="61">
        <f>F71-H71</f>
        <v>64626.01000000001</v>
      </c>
      <c r="J71" s="62">
        <f>E71-G71</f>
        <v>38.839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9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9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36" t="s">
        <v>39</v>
      </c>
      <c r="C74" s="36">
        <f aca="true" t="shared" si="2" ref="C74:H74">C55+C71</f>
        <v>308.734</v>
      </c>
      <c r="D74" s="36">
        <f t="shared" si="2"/>
        <v>73.15100000000001</v>
      </c>
      <c r="E74" s="94">
        <f t="shared" si="2"/>
        <v>1677.7649999999999</v>
      </c>
      <c r="F74" s="54">
        <f t="shared" si="2"/>
        <v>2795256.7600000002</v>
      </c>
      <c r="G74" s="36">
        <f>G55+G71</f>
        <v>2299.492</v>
      </c>
      <c r="H74" s="36">
        <f t="shared" si="2"/>
        <v>3829527.02</v>
      </c>
      <c r="I74" s="92">
        <f>F74-H74</f>
        <v>-1034270.2599999998</v>
      </c>
      <c r="J74" s="93">
        <f>E74-G74</f>
        <v>-621.7270000000003</v>
      </c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91"/>
      <c r="K75" s="1"/>
      <c r="L75" s="1"/>
      <c r="M75" s="1"/>
      <c r="N75" s="1"/>
      <c r="O75" s="1"/>
      <c r="P75" s="1"/>
      <c r="Q75" s="1"/>
      <c r="R75" s="1"/>
      <c r="S75" s="1"/>
    </row>
    <row r="76" spans="1:19" ht="15">
      <c r="A76" s="109" t="s">
        <v>44</v>
      </c>
      <c r="B76" s="109"/>
      <c r="C76" s="109"/>
      <c r="D76" s="109"/>
      <c r="E76" s="109"/>
      <c r="F76" s="109"/>
      <c r="G76" s="109"/>
      <c r="H76" s="109"/>
      <c r="I76" s="109"/>
      <c r="J76" s="110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9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9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03" t="s">
        <v>0</v>
      </c>
      <c r="B79" s="103" t="s">
        <v>5</v>
      </c>
      <c r="C79" s="105" t="s">
        <v>6</v>
      </c>
      <c r="D79" s="106"/>
      <c r="E79" s="107"/>
      <c r="F79" s="103" t="s">
        <v>18</v>
      </c>
      <c r="G79" s="103" t="s">
        <v>8</v>
      </c>
      <c r="H79" s="103" t="s">
        <v>19</v>
      </c>
      <c r="I79" s="103" t="s">
        <v>1</v>
      </c>
      <c r="J79" s="103" t="s">
        <v>1</v>
      </c>
      <c r="K79" s="1"/>
      <c r="L79" s="1"/>
      <c r="M79" s="1"/>
      <c r="N79" s="1"/>
      <c r="O79" s="1"/>
      <c r="P79" s="1"/>
      <c r="Q79" s="1"/>
      <c r="R79" s="1"/>
      <c r="S79" s="1"/>
    </row>
    <row r="80" spans="1:19" ht="39">
      <c r="A80" s="104"/>
      <c r="B80" s="104"/>
      <c r="C80" s="8" t="s">
        <v>10</v>
      </c>
      <c r="D80" s="8" t="s">
        <v>11</v>
      </c>
      <c r="E80" s="20" t="s">
        <v>29</v>
      </c>
      <c r="F80" s="104"/>
      <c r="G80" s="104"/>
      <c r="H80" s="104"/>
      <c r="I80" s="104"/>
      <c r="J80" s="104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2"/>
      <c r="B81" s="2"/>
      <c r="C81" s="14" t="s">
        <v>20</v>
      </c>
      <c r="D81" s="14" t="s">
        <v>20</v>
      </c>
      <c r="E81" s="14" t="s">
        <v>20</v>
      </c>
      <c r="F81" s="14" t="s">
        <v>13</v>
      </c>
      <c r="G81" s="14" t="s">
        <v>20</v>
      </c>
      <c r="H81" s="14" t="s">
        <v>13</v>
      </c>
      <c r="I81" s="14" t="s">
        <v>13</v>
      </c>
      <c r="J81" s="14" t="s">
        <v>20</v>
      </c>
      <c r="K81" s="1"/>
      <c r="L81" s="1"/>
      <c r="M81" s="1"/>
      <c r="N81" s="1"/>
      <c r="O81" s="1"/>
      <c r="P81" s="1"/>
      <c r="Q81" s="1"/>
      <c r="R81" s="1"/>
      <c r="S81" s="1"/>
    </row>
    <row r="82" spans="1:19" ht="13.5" thickBot="1">
      <c r="A82" s="4">
        <v>1</v>
      </c>
      <c r="B82" s="9" t="s">
        <v>21</v>
      </c>
      <c r="C82" s="5"/>
      <c r="D82" s="5"/>
      <c r="E82" s="5"/>
      <c r="F82" s="10"/>
      <c r="G82" s="11"/>
      <c r="H82" s="2"/>
      <c r="I82" s="15"/>
      <c r="J82" s="28"/>
      <c r="K82" s="1"/>
      <c r="L82" s="1"/>
      <c r="M82" s="1"/>
      <c r="N82" s="1"/>
      <c r="O82" s="1"/>
      <c r="P82" s="1"/>
      <c r="Q82" s="1"/>
      <c r="R82" s="1"/>
      <c r="S82" s="1"/>
    </row>
    <row r="83" spans="1:19" ht="13.5" thickBot="1">
      <c r="A83" s="4"/>
      <c r="B83" s="9" t="s">
        <v>22</v>
      </c>
      <c r="C83" s="5">
        <v>68.067</v>
      </c>
      <c r="D83" s="5">
        <v>18.732</v>
      </c>
      <c r="E83" s="5">
        <f>C83+D83</f>
        <v>86.79899999999999</v>
      </c>
      <c r="F83" s="23">
        <v>144365.78</v>
      </c>
      <c r="G83" s="48">
        <v>160.042</v>
      </c>
      <c r="H83" s="48">
        <v>266184.07</v>
      </c>
      <c r="I83" s="42">
        <f>F83-H83</f>
        <v>-121818.29000000001</v>
      </c>
      <c r="J83" s="90">
        <f>E83-G83</f>
        <v>-73.24300000000001</v>
      </c>
      <c r="K83" s="36"/>
      <c r="L83" s="85"/>
      <c r="M83" s="1"/>
      <c r="N83" s="1"/>
      <c r="O83" s="1"/>
      <c r="P83" s="1"/>
      <c r="Q83" s="1"/>
      <c r="R83" s="1"/>
      <c r="S83" s="1"/>
    </row>
    <row r="84" spans="1:19" ht="12.75">
      <c r="A84" s="3">
        <v>2</v>
      </c>
      <c r="B84" s="9" t="s">
        <v>23</v>
      </c>
      <c r="C84" s="5"/>
      <c r="D84" s="5"/>
      <c r="E84" s="5">
        <v>256.89</v>
      </c>
      <c r="F84" s="23">
        <v>427257.8</v>
      </c>
      <c r="G84" s="19"/>
      <c r="H84" s="2"/>
      <c r="I84" s="59">
        <f>F84-H84</f>
        <v>427257.8</v>
      </c>
      <c r="J84" s="65">
        <f>I84/1663.21</f>
        <v>256.88746460158364</v>
      </c>
      <c r="K84" s="36"/>
      <c r="L84" s="86"/>
      <c r="M84" s="1"/>
      <c r="N84" s="1"/>
      <c r="O84" s="1"/>
      <c r="P84" s="1"/>
      <c r="Q84" s="1"/>
      <c r="R84" s="1"/>
      <c r="S84" s="1"/>
    </row>
    <row r="85" spans="1:19" ht="13.5" thickBot="1">
      <c r="A85" s="3"/>
      <c r="B85" s="5"/>
      <c r="C85" s="5"/>
      <c r="D85" s="5"/>
      <c r="E85" s="25"/>
      <c r="F85" s="5"/>
      <c r="G85" s="2"/>
      <c r="H85" s="2"/>
      <c r="I85" s="15"/>
      <c r="J85" s="15"/>
      <c r="K85" s="1"/>
      <c r="L85" s="1"/>
      <c r="M85" s="1"/>
      <c r="N85" s="1"/>
      <c r="O85" s="1"/>
      <c r="P85" s="1"/>
      <c r="Q85" s="1"/>
      <c r="R85" s="1"/>
      <c r="S85" s="1"/>
    </row>
    <row r="86" spans="1:19" ht="13.5" thickBot="1">
      <c r="A86" s="3">
        <v>3</v>
      </c>
      <c r="B86" s="9" t="s">
        <v>28</v>
      </c>
      <c r="C86" s="5"/>
      <c r="D86" s="24"/>
      <c r="E86" s="41">
        <v>63.91</v>
      </c>
      <c r="F86" s="32">
        <v>106296.27</v>
      </c>
      <c r="G86" s="2"/>
      <c r="H86" s="2"/>
      <c r="I86" s="15"/>
      <c r="J86" s="15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3"/>
      <c r="B87" s="9"/>
      <c r="C87" s="5"/>
      <c r="D87" s="5"/>
      <c r="E87" s="26"/>
      <c r="F87" s="2"/>
      <c r="G87" s="2"/>
      <c r="H87" s="2"/>
      <c r="I87" s="15"/>
      <c r="J87" s="15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3"/>
      <c r="B88" s="5"/>
      <c r="C88" s="5"/>
      <c r="D88" s="5"/>
      <c r="E88" s="5"/>
      <c r="F88" s="5"/>
      <c r="G88" s="2"/>
      <c r="H88" s="2"/>
      <c r="I88" s="15"/>
      <c r="J88" s="15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2"/>
      <c r="B89" s="2"/>
      <c r="C89" s="2"/>
      <c r="D89" s="2"/>
      <c r="E89" s="2"/>
      <c r="F89" s="2"/>
      <c r="G89" s="2"/>
      <c r="H89" s="2"/>
      <c r="I89" s="15"/>
      <c r="J89" s="15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2"/>
      <c r="B90" s="11" t="s">
        <v>4</v>
      </c>
      <c r="C90" s="11">
        <f>C83+C84</f>
        <v>68.067</v>
      </c>
      <c r="D90" s="11">
        <f>D83+D84</f>
        <v>18.732</v>
      </c>
      <c r="E90" s="46">
        <f>E83+E84+E86</f>
        <v>407.59899999999993</v>
      </c>
      <c r="F90" s="18">
        <f>F83+F84+F86</f>
        <v>677919.85</v>
      </c>
      <c r="G90" s="11">
        <f>G83+G84</f>
        <v>160.042</v>
      </c>
      <c r="H90" s="13">
        <f>H83+H84</f>
        <v>266184.07</v>
      </c>
      <c r="I90" s="64">
        <f>F90-H90</f>
        <v>411735.77999999997</v>
      </c>
      <c r="J90" s="62">
        <f>E90-G90</f>
        <v>247.55699999999993</v>
      </c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9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/>
      <c r="B92" s="1"/>
      <c r="C92" s="1"/>
      <c r="D92" s="1"/>
      <c r="E92" s="1"/>
      <c r="F92" s="1"/>
      <c r="G92" s="1"/>
      <c r="H92" s="1"/>
      <c r="I92" s="1"/>
      <c r="J92" s="9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1"/>
      <c r="B93" s="36" t="s">
        <v>39</v>
      </c>
      <c r="C93" s="36">
        <f aca="true" t="shared" si="3" ref="C93:H93">C74+C90</f>
        <v>376.801</v>
      </c>
      <c r="D93" s="36">
        <f t="shared" si="3"/>
        <v>91.88300000000001</v>
      </c>
      <c r="E93" s="94">
        <f t="shared" si="3"/>
        <v>2085.3639999999996</v>
      </c>
      <c r="F93" s="54">
        <f t="shared" si="3"/>
        <v>3473176.6100000003</v>
      </c>
      <c r="G93" s="36">
        <f>G74+G90</f>
        <v>2459.534</v>
      </c>
      <c r="H93" s="36">
        <f t="shared" si="3"/>
        <v>4095711.09</v>
      </c>
      <c r="I93" s="92">
        <f>F93-H93</f>
        <v>-622534.4799999995</v>
      </c>
      <c r="J93" s="93">
        <f>E93-G93</f>
        <v>-374.1700000000005</v>
      </c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1"/>
      <c r="B94" s="1"/>
      <c r="C94" s="1"/>
      <c r="D94" s="1"/>
      <c r="E94" s="1"/>
      <c r="F94" s="1"/>
      <c r="G94" s="1"/>
      <c r="H94" s="1"/>
      <c r="I94" s="1"/>
      <c r="J94" s="91"/>
      <c r="K94" s="1"/>
      <c r="L94" s="1"/>
      <c r="M94" s="1"/>
      <c r="N94" s="1"/>
      <c r="O94" s="1"/>
      <c r="P94" s="1"/>
      <c r="Q94" s="1"/>
      <c r="R94" s="1"/>
      <c r="S94" s="1"/>
    </row>
    <row r="95" spans="1:19" ht="15">
      <c r="A95" s="109" t="s">
        <v>47</v>
      </c>
      <c r="B95" s="109"/>
      <c r="C95" s="109"/>
      <c r="D95" s="109"/>
      <c r="E95" s="109"/>
      <c r="F95" s="109"/>
      <c r="G95" s="109"/>
      <c r="H95" s="109"/>
      <c r="I95" s="109"/>
      <c r="J95" s="110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1"/>
      <c r="B96" s="1"/>
      <c r="C96" s="1"/>
      <c r="D96" s="1"/>
      <c r="E96" s="1"/>
      <c r="F96" s="1"/>
      <c r="G96" s="1"/>
      <c r="H96" s="1"/>
      <c r="I96" s="1"/>
      <c r="J96" s="9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1"/>
      <c r="B97" s="1"/>
      <c r="C97" s="1"/>
      <c r="D97" s="1"/>
      <c r="E97" s="1"/>
      <c r="F97" s="1"/>
      <c r="G97" s="1"/>
      <c r="H97" s="1"/>
      <c r="I97" s="1"/>
      <c r="J97" s="9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103" t="s">
        <v>0</v>
      </c>
      <c r="B98" s="103" t="s">
        <v>5</v>
      </c>
      <c r="C98" s="105" t="s">
        <v>6</v>
      </c>
      <c r="D98" s="106"/>
      <c r="E98" s="107"/>
      <c r="F98" s="103" t="s">
        <v>18</v>
      </c>
      <c r="G98" s="103" t="s">
        <v>8</v>
      </c>
      <c r="H98" s="103" t="s">
        <v>19</v>
      </c>
      <c r="I98" s="103" t="s">
        <v>1</v>
      </c>
      <c r="J98" s="103" t="s">
        <v>1</v>
      </c>
      <c r="K98" s="1"/>
      <c r="L98" s="1"/>
      <c r="M98" s="1"/>
      <c r="N98" s="1"/>
      <c r="O98" s="1"/>
      <c r="P98" s="1"/>
      <c r="Q98" s="1"/>
      <c r="R98" s="1"/>
      <c r="S98" s="1"/>
    </row>
    <row r="99" spans="1:19" ht="39">
      <c r="A99" s="104"/>
      <c r="B99" s="104"/>
      <c r="C99" s="8" t="s">
        <v>10</v>
      </c>
      <c r="D99" s="8" t="s">
        <v>11</v>
      </c>
      <c r="E99" s="20" t="s">
        <v>29</v>
      </c>
      <c r="F99" s="104"/>
      <c r="G99" s="104"/>
      <c r="H99" s="104"/>
      <c r="I99" s="104"/>
      <c r="J99" s="104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2"/>
      <c r="B100" s="2"/>
      <c r="C100" s="14" t="s">
        <v>20</v>
      </c>
      <c r="D100" s="14" t="s">
        <v>20</v>
      </c>
      <c r="E100" s="14" t="s">
        <v>20</v>
      </c>
      <c r="F100" s="14" t="s">
        <v>13</v>
      </c>
      <c r="G100" s="14" t="s">
        <v>20</v>
      </c>
      <c r="H100" s="14" t="s">
        <v>13</v>
      </c>
      <c r="I100" s="14" t="s">
        <v>13</v>
      </c>
      <c r="J100" s="14" t="s">
        <v>20</v>
      </c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3.5" thickBot="1">
      <c r="A101" s="4">
        <v>1</v>
      </c>
      <c r="B101" s="9" t="s">
        <v>21</v>
      </c>
      <c r="C101" s="5"/>
      <c r="D101" s="5"/>
      <c r="E101" s="5"/>
      <c r="F101" s="10"/>
      <c r="G101" s="11"/>
      <c r="H101" s="2"/>
      <c r="I101" s="15"/>
      <c r="J101" s="28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3.5" thickBot="1">
      <c r="A102" s="4"/>
      <c r="B102" s="9" t="s">
        <v>22</v>
      </c>
      <c r="C102" s="5">
        <v>94.664</v>
      </c>
      <c r="D102" s="5">
        <v>18.19</v>
      </c>
      <c r="E102" s="5">
        <f>C102+D102</f>
        <v>112.854</v>
      </c>
      <c r="F102" s="23">
        <v>187700.41</v>
      </c>
      <c r="G102" s="48">
        <v>137.963</v>
      </c>
      <c r="H102" s="48">
        <v>229461.16</v>
      </c>
      <c r="I102" s="42">
        <f>F102-H102</f>
        <v>-41760.75</v>
      </c>
      <c r="J102" s="90">
        <f>E102-G102</f>
        <v>-25.108999999999995</v>
      </c>
      <c r="K102" s="36"/>
      <c r="L102" s="85"/>
      <c r="M102" s="1"/>
      <c r="N102" s="1"/>
      <c r="O102" s="1"/>
      <c r="P102" s="1"/>
      <c r="Q102" s="1"/>
      <c r="R102" s="1"/>
      <c r="S102" s="1"/>
    </row>
    <row r="103" spans="1:19" ht="12.75">
      <c r="A103" s="3">
        <v>2</v>
      </c>
      <c r="B103" s="9" t="s">
        <v>23</v>
      </c>
      <c r="C103" s="5"/>
      <c r="D103" s="5"/>
      <c r="E103" s="5">
        <v>256.89</v>
      </c>
      <c r="F103" s="23">
        <v>427257.8</v>
      </c>
      <c r="G103" s="19"/>
      <c r="H103" s="2"/>
      <c r="I103" s="59">
        <f>F103-H103</f>
        <v>427257.8</v>
      </c>
      <c r="J103" s="65">
        <f>I103/1663.21</f>
        <v>256.88746460158364</v>
      </c>
      <c r="K103" s="36"/>
      <c r="L103" s="86"/>
      <c r="M103" s="1"/>
      <c r="N103" s="1"/>
      <c r="O103" s="1"/>
      <c r="P103" s="1"/>
      <c r="Q103" s="1"/>
      <c r="R103" s="1"/>
      <c r="S103" s="1"/>
    </row>
    <row r="104" spans="1:19" ht="13.5" thickBot="1">
      <c r="A104" s="3"/>
      <c r="B104" s="5"/>
      <c r="C104" s="5"/>
      <c r="D104" s="5"/>
      <c r="E104" s="25"/>
      <c r="F104" s="5"/>
      <c r="G104" s="2"/>
      <c r="H104" s="2"/>
      <c r="I104" s="15"/>
      <c r="J104" s="15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3.5" thickBot="1">
      <c r="A105" s="3">
        <v>3</v>
      </c>
      <c r="B105" s="9" t="s">
        <v>28</v>
      </c>
      <c r="C105" s="5"/>
      <c r="D105" s="24"/>
      <c r="E105" s="41"/>
      <c r="F105" s="32"/>
      <c r="G105" s="2"/>
      <c r="H105" s="2"/>
      <c r="I105" s="15"/>
      <c r="J105" s="15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3"/>
      <c r="B106" s="9"/>
      <c r="C106" s="5"/>
      <c r="D106" s="5"/>
      <c r="E106" s="26"/>
      <c r="F106" s="2"/>
      <c r="G106" s="2"/>
      <c r="H106" s="2"/>
      <c r="I106" s="15"/>
      <c r="J106" s="15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3"/>
      <c r="B107" s="5"/>
      <c r="C107" s="5"/>
      <c r="D107" s="5"/>
      <c r="E107" s="5"/>
      <c r="F107" s="5"/>
      <c r="G107" s="2"/>
      <c r="H107" s="2"/>
      <c r="I107" s="15"/>
      <c r="J107" s="15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15"/>
      <c r="J108" s="15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2"/>
      <c r="B109" s="11" t="s">
        <v>4</v>
      </c>
      <c r="C109" s="11">
        <f>C102+C103</f>
        <v>94.664</v>
      </c>
      <c r="D109" s="11">
        <f>D102+D103</f>
        <v>18.19</v>
      </c>
      <c r="E109" s="46">
        <f>E102+E103+E105</f>
        <v>369.74399999999997</v>
      </c>
      <c r="F109" s="18">
        <f>F102+F103+F105</f>
        <v>614958.21</v>
      </c>
      <c r="G109" s="11">
        <f>G102+G103</f>
        <v>137.963</v>
      </c>
      <c r="H109" s="13">
        <f>H102+H103</f>
        <v>229461.16</v>
      </c>
      <c r="I109" s="64">
        <f>F109-H109</f>
        <v>385497.04999999993</v>
      </c>
      <c r="J109" s="62">
        <f>E109-G109</f>
        <v>231.78099999999998</v>
      </c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1"/>
      <c r="B110" s="1"/>
      <c r="C110" s="1"/>
      <c r="D110" s="1"/>
      <c r="E110" s="1"/>
      <c r="F110" s="1"/>
      <c r="G110" s="1"/>
      <c r="H110" s="1"/>
      <c r="I110" s="1"/>
      <c r="J110" s="9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1"/>
      <c r="B111" s="1"/>
      <c r="C111" s="1"/>
      <c r="D111" s="1"/>
      <c r="E111" s="1"/>
      <c r="F111" s="1"/>
      <c r="G111" s="1"/>
      <c r="H111" s="1"/>
      <c r="I111" s="1"/>
      <c r="J111" s="9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1"/>
      <c r="B112" s="36" t="s">
        <v>39</v>
      </c>
      <c r="C112" s="36">
        <f aca="true" t="shared" si="4" ref="C112:H112">C93+C109</f>
        <v>471.465</v>
      </c>
      <c r="D112" s="36">
        <f t="shared" si="4"/>
        <v>110.07300000000001</v>
      </c>
      <c r="E112" s="94">
        <f>E93+E109</f>
        <v>2455.1079999999997</v>
      </c>
      <c r="F112" s="54">
        <f>F93+F109</f>
        <v>4088134.8200000003</v>
      </c>
      <c r="G112" s="36">
        <f>G93+G109</f>
        <v>2597.4970000000003</v>
      </c>
      <c r="H112" s="36">
        <f t="shared" si="4"/>
        <v>4325172.25</v>
      </c>
      <c r="I112" s="92">
        <f>F112-H112</f>
        <v>-237037.4299999997</v>
      </c>
      <c r="J112" s="93">
        <f>E112-G112</f>
        <v>-142.38900000000058</v>
      </c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1"/>
      <c r="B113" s="1"/>
      <c r="C113" s="1"/>
      <c r="D113" s="1"/>
      <c r="E113" s="1"/>
      <c r="F113" s="1"/>
      <c r="G113" s="1"/>
      <c r="H113" s="1"/>
      <c r="I113" s="1"/>
      <c r="J113" s="9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">
      <c r="A114" s="109" t="s">
        <v>48</v>
      </c>
      <c r="B114" s="109"/>
      <c r="C114" s="109"/>
      <c r="D114" s="109"/>
      <c r="E114" s="109"/>
      <c r="F114" s="109"/>
      <c r="G114" s="109"/>
      <c r="H114" s="109"/>
      <c r="I114" s="109"/>
      <c r="J114" s="110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1"/>
      <c r="B115" s="1"/>
      <c r="C115" s="1"/>
      <c r="D115" s="1"/>
      <c r="E115" s="1"/>
      <c r="F115" s="1"/>
      <c r="G115" s="1"/>
      <c r="H115" s="1"/>
      <c r="I115" s="1"/>
      <c r="J115" s="9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1"/>
      <c r="B116" s="1"/>
      <c r="C116" s="1"/>
      <c r="D116" s="1"/>
      <c r="E116" s="1"/>
      <c r="F116" s="1"/>
      <c r="G116" s="1"/>
      <c r="H116" s="1"/>
      <c r="I116" s="1"/>
      <c r="J116" s="9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103" t="s">
        <v>0</v>
      </c>
      <c r="B117" s="103" t="s">
        <v>5</v>
      </c>
      <c r="C117" s="105" t="s">
        <v>6</v>
      </c>
      <c r="D117" s="106"/>
      <c r="E117" s="107"/>
      <c r="F117" s="103" t="s">
        <v>18</v>
      </c>
      <c r="G117" s="103" t="s">
        <v>8</v>
      </c>
      <c r="H117" s="103" t="s">
        <v>19</v>
      </c>
      <c r="I117" s="103" t="s">
        <v>1</v>
      </c>
      <c r="J117" s="103" t="s">
        <v>1</v>
      </c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39">
      <c r="A118" s="104"/>
      <c r="B118" s="104"/>
      <c r="C118" s="8" t="s">
        <v>10</v>
      </c>
      <c r="D118" s="8" t="s">
        <v>11</v>
      </c>
      <c r="E118" s="20" t="s">
        <v>29</v>
      </c>
      <c r="F118" s="104"/>
      <c r="G118" s="104"/>
      <c r="H118" s="104"/>
      <c r="I118" s="104"/>
      <c r="J118" s="104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2"/>
      <c r="B119" s="2"/>
      <c r="C119" s="14" t="s">
        <v>20</v>
      </c>
      <c r="D119" s="14" t="s">
        <v>20</v>
      </c>
      <c r="E119" s="14" t="s">
        <v>20</v>
      </c>
      <c r="F119" s="14" t="s">
        <v>13</v>
      </c>
      <c r="G119" s="14" t="s">
        <v>20</v>
      </c>
      <c r="H119" s="14" t="s">
        <v>13</v>
      </c>
      <c r="I119" s="14" t="s">
        <v>13</v>
      </c>
      <c r="J119" s="14" t="s">
        <v>20</v>
      </c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3.5" thickBot="1">
      <c r="A120" s="4">
        <v>1</v>
      </c>
      <c r="B120" s="9" t="s">
        <v>21</v>
      </c>
      <c r="C120" s="5"/>
      <c r="D120" s="5"/>
      <c r="E120" s="5"/>
      <c r="F120" s="10"/>
      <c r="G120" s="11"/>
      <c r="H120" s="2"/>
      <c r="I120" s="15"/>
      <c r="J120" s="28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3.5" thickBot="1">
      <c r="A121" s="4"/>
      <c r="B121" s="9" t="s">
        <v>22</v>
      </c>
      <c r="C121" s="5">
        <v>62.783</v>
      </c>
      <c r="D121" s="5">
        <v>16.915</v>
      </c>
      <c r="E121" s="5">
        <f>C121+D121</f>
        <v>79.69800000000001</v>
      </c>
      <c r="F121" s="23">
        <v>145721.28</v>
      </c>
      <c r="G121" s="70">
        <v>70.194</v>
      </c>
      <c r="H121" s="48">
        <v>128343.04</v>
      </c>
      <c r="I121" s="69">
        <f>F121-H121</f>
        <v>17378.240000000005</v>
      </c>
      <c r="J121" s="95">
        <f>E121-G121</f>
        <v>9.504000000000005</v>
      </c>
      <c r="K121" s="36"/>
      <c r="L121" s="85"/>
      <c r="M121" s="1"/>
      <c r="N121" s="1"/>
      <c r="O121" s="1"/>
      <c r="P121" s="1"/>
      <c r="Q121" s="1"/>
      <c r="R121" s="1"/>
      <c r="S121" s="1"/>
    </row>
    <row r="122" spans="1:19" ht="12.75">
      <c r="A122" s="3">
        <v>2</v>
      </c>
      <c r="B122" s="9" t="s">
        <v>23</v>
      </c>
      <c r="C122" s="5"/>
      <c r="D122" s="5"/>
      <c r="E122" s="5">
        <v>256.89</v>
      </c>
      <c r="F122" s="23">
        <v>469695.67</v>
      </c>
      <c r="G122" s="19"/>
      <c r="H122" s="2"/>
      <c r="I122" s="59">
        <f>F122-H122</f>
        <v>469695.67</v>
      </c>
      <c r="J122" s="65">
        <f>I122/1663.21</f>
        <v>282.4031060419309</v>
      </c>
      <c r="K122" s="36"/>
      <c r="L122" s="86"/>
      <c r="M122" s="1"/>
      <c r="N122" s="1"/>
      <c r="O122" s="1"/>
      <c r="P122" s="1"/>
      <c r="Q122" s="1"/>
      <c r="R122" s="1"/>
      <c r="S122" s="1"/>
    </row>
    <row r="123" spans="1:19" ht="13.5" thickBot="1">
      <c r="A123" s="3"/>
      <c r="B123" s="5"/>
      <c r="C123" s="5"/>
      <c r="D123" s="5"/>
      <c r="E123" s="25"/>
      <c r="F123" s="5"/>
      <c r="G123" s="2"/>
      <c r="H123" s="2"/>
      <c r="I123" s="15"/>
      <c r="J123" s="15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3.5" thickBot="1">
      <c r="A124" s="3">
        <v>3</v>
      </c>
      <c r="B124" s="9" t="s">
        <v>28</v>
      </c>
      <c r="C124" s="5"/>
      <c r="D124" s="24"/>
      <c r="E124" s="41"/>
      <c r="F124" s="32"/>
      <c r="G124" s="2"/>
      <c r="H124" s="2"/>
      <c r="I124" s="15"/>
      <c r="J124" s="15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3"/>
      <c r="B125" s="9"/>
      <c r="C125" s="5"/>
      <c r="D125" s="5"/>
      <c r="E125" s="26"/>
      <c r="F125" s="2"/>
      <c r="G125" s="2"/>
      <c r="H125" s="2"/>
      <c r="I125" s="15"/>
      <c r="J125" s="15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3"/>
      <c r="B126" s="5"/>
      <c r="C126" s="5"/>
      <c r="D126" s="5"/>
      <c r="E126" s="5"/>
      <c r="F126" s="5"/>
      <c r="G126" s="2"/>
      <c r="H126" s="2"/>
      <c r="I126" s="15"/>
      <c r="J126" s="15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>
      <c r="A127" s="2"/>
      <c r="B127" s="2"/>
      <c r="C127" s="2"/>
      <c r="D127" s="2"/>
      <c r="E127" s="2"/>
      <c r="F127" s="2"/>
      <c r="G127" s="2"/>
      <c r="H127" s="2"/>
      <c r="I127" s="15"/>
      <c r="J127" s="15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>
      <c r="A128" s="2"/>
      <c r="B128" s="11" t="s">
        <v>4</v>
      </c>
      <c r="C128" s="11">
        <f>C121+C122</f>
        <v>62.783</v>
      </c>
      <c r="D128" s="11">
        <f>D121+D122</f>
        <v>16.915</v>
      </c>
      <c r="E128" s="46">
        <f>E121+E122+E124</f>
        <v>336.58799999999997</v>
      </c>
      <c r="F128" s="18">
        <f>F121+F122+F124</f>
        <v>615416.95</v>
      </c>
      <c r="G128" s="11">
        <f>G121+G122</f>
        <v>70.194</v>
      </c>
      <c r="H128" s="13">
        <f>H121+H122</f>
        <v>128343.04</v>
      </c>
      <c r="I128" s="64">
        <f>F128-H128</f>
        <v>487073.91</v>
      </c>
      <c r="J128" s="62">
        <f>E128-G128</f>
        <v>266.39399999999995</v>
      </c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>
      <c r="A129" s="1"/>
      <c r="B129" s="1"/>
      <c r="C129" s="1"/>
      <c r="D129" s="1"/>
      <c r="E129" s="1"/>
      <c r="F129" s="1"/>
      <c r="G129" s="1"/>
      <c r="H129" s="1"/>
      <c r="I129" s="1"/>
      <c r="J129" s="9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1"/>
      <c r="B130" s="1"/>
      <c r="C130" s="1"/>
      <c r="D130" s="1"/>
      <c r="E130" s="1"/>
      <c r="F130" s="1"/>
      <c r="G130" s="1"/>
      <c r="H130" s="1"/>
      <c r="I130" s="1"/>
      <c r="J130" s="9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1"/>
      <c r="B131" s="36" t="s">
        <v>39</v>
      </c>
      <c r="C131" s="36">
        <f aca="true" t="shared" si="5" ref="C131:H131">C112+C128</f>
        <v>534.2479999999999</v>
      </c>
      <c r="D131" s="36">
        <f t="shared" si="5"/>
        <v>126.988</v>
      </c>
      <c r="E131" s="94">
        <f t="shared" si="5"/>
        <v>2791.696</v>
      </c>
      <c r="F131" s="54">
        <f t="shared" si="5"/>
        <v>4703551.7700000005</v>
      </c>
      <c r="G131" s="36">
        <f>G112+G128</f>
        <v>2667.6910000000003</v>
      </c>
      <c r="H131" s="36">
        <f t="shared" si="5"/>
        <v>4453515.29</v>
      </c>
      <c r="I131" s="96">
        <f>F131-H131</f>
        <v>250036.48000000045</v>
      </c>
      <c r="J131" s="97">
        <f>E131-G131</f>
        <v>124.00499999999965</v>
      </c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>
      <c r="A132" s="1"/>
      <c r="B132" s="1"/>
      <c r="C132" s="1"/>
      <c r="D132" s="1"/>
      <c r="E132" s="1"/>
      <c r="F132" s="1"/>
      <c r="G132" s="1"/>
      <c r="H132" s="1"/>
      <c r="I132" s="1"/>
      <c r="J132" s="9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">
      <c r="A133" s="109" t="s">
        <v>52</v>
      </c>
      <c r="B133" s="109"/>
      <c r="C133" s="109"/>
      <c r="D133" s="109"/>
      <c r="E133" s="109"/>
      <c r="F133" s="109"/>
      <c r="G133" s="109"/>
      <c r="H133" s="109"/>
      <c r="I133" s="109"/>
      <c r="J133" s="110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1"/>
      <c r="B134" s="1"/>
      <c r="C134" s="1"/>
      <c r="D134" s="1"/>
      <c r="E134" s="1"/>
      <c r="F134" s="1"/>
      <c r="G134" s="1"/>
      <c r="H134" s="1"/>
      <c r="I134" s="1"/>
      <c r="J134" s="9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1"/>
      <c r="B135" s="1"/>
      <c r="C135" s="1"/>
      <c r="D135" s="1"/>
      <c r="E135" s="1"/>
      <c r="F135" s="1"/>
      <c r="G135" s="1"/>
      <c r="H135" s="1"/>
      <c r="I135" s="1"/>
      <c r="J135" s="9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103" t="s">
        <v>0</v>
      </c>
      <c r="B136" s="103" t="s">
        <v>5</v>
      </c>
      <c r="C136" s="105" t="s">
        <v>6</v>
      </c>
      <c r="D136" s="106"/>
      <c r="E136" s="107"/>
      <c r="F136" s="103" t="s">
        <v>18</v>
      </c>
      <c r="G136" s="103" t="s">
        <v>8</v>
      </c>
      <c r="H136" s="103" t="s">
        <v>19</v>
      </c>
      <c r="I136" s="103" t="s">
        <v>1</v>
      </c>
      <c r="J136" s="103" t="s">
        <v>1</v>
      </c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39.75" thickBot="1">
      <c r="A137" s="104"/>
      <c r="B137" s="104"/>
      <c r="C137" s="8" t="s">
        <v>10</v>
      </c>
      <c r="D137" s="8" t="s">
        <v>11</v>
      </c>
      <c r="E137" s="20" t="s">
        <v>29</v>
      </c>
      <c r="F137" s="104"/>
      <c r="G137" s="104"/>
      <c r="H137" s="104"/>
      <c r="I137" s="104"/>
      <c r="J137" s="104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3.5" thickBot="1">
      <c r="A138" s="4"/>
      <c r="B138" s="9"/>
      <c r="C138" s="5"/>
      <c r="D138" s="5"/>
      <c r="E138" s="5"/>
      <c r="F138" s="23"/>
      <c r="G138" s="70"/>
      <c r="H138" s="48"/>
      <c r="I138" s="69"/>
      <c r="J138" s="95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3.5" thickBot="1">
      <c r="A139" s="4">
        <v>1</v>
      </c>
      <c r="B139" s="9" t="s">
        <v>21</v>
      </c>
      <c r="C139" s="5"/>
      <c r="D139" s="5"/>
      <c r="E139" s="5"/>
      <c r="F139" s="10"/>
      <c r="G139" s="11"/>
      <c r="H139" s="2"/>
      <c r="I139" s="15"/>
      <c r="J139" s="28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3.5" thickBot="1">
      <c r="A140" s="4"/>
      <c r="B140" s="9" t="s">
        <v>22</v>
      </c>
      <c r="C140" s="5">
        <v>41.356</v>
      </c>
      <c r="D140" s="5">
        <v>14.582</v>
      </c>
      <c r="E140" s="5">
        <f>C140+D140</f>
        <v>55.938</v>
      </c>
      <c r="F140" s="23">
        <v>102278.27</v>
      </c>
      <c r="G140" s="70">
        <v>133.622</v>
      </c>
      <c r="H140" s="48">
        <v>244315.7</v>
      </c>
      <c r="I140" s="42">
        <f>F140-H140</f>
        <v>-142037.43</v>
      </c>
      <c r="J140" s="90">
        <f>E140-G140</f>
        <v>-77.68400000000001</v>
      </c>
      <c r="K140" s="36"/>
      <c r="L140" s="85"/>
      <c r="M140" s="1"/>
      <c r="N140" s="1"/>
      <c r="O140" s="1"/>
      <c r="P140" s="1"/>
      <c r="Q140" s="1"/>
      <c r="R140" s="1"/>
      <c r="S140" s="1"/>
    </row>
    <row r="141" spans="1:19" ht="12.75">
      <c r="A141" s="4"/>
      <c r="B141" s="9"/>
      <c r="C141" s="5"/>
      <c r="D141" s="5"/>
      <c r="E141" s="5"/>
      <c r="F141" s="23"/>
      <c r="G141" s="70"/>
      <c r="H141" s="48"/>
      <c r="I141" s="69"/>
      <c r="J141" s="98"/>
      <c r="K141" s="36"/>
      <c r="L141" s="86"/>
      <c r="M141" s="1"/>
      <c r="N141" s="1"/>
      <c r="O141" s="1"/>
      <c r="P141" s="1"/>
      <c r="Q141" s="1"/>
      <c r="R141" s="1"/>
      <c r="S141" s="1"/>
    </row>
    <row r="142" spans="1:19" ht="12.75">
      <c r="A142" s="3">
        <v>2</v>
      </c>
      <c r="B142" s="9" t="s">
        <v>23</v>
      </c>
      <c r="C142" s="5"/>
      <c r="D142" s="5">
        <v>257.109</v>
      </c>
      <c r="E142" s="5">
        <f>D142</f>
        <v>257.109</v>
      </c>
      <c r="F142" s="23">
        <v>470100.59</v>
      </c>
      <c r="G142" s="19"/>
      <c r="H142" s="2"/>
      <c r="I142" s="59">
        <f>F142-H142</f>
        <v>470100.59</v>
      </c>
      <c r="J142" s="75">
        <f>E142-G142</f>
        <v>257.109</v>
      </c>
      <c r="K142" s="36"/>
      <c r="L142" s="86"/>
      <c r="M142" s="1"/>
      <c r="N142" s="1"/>
      <c r="O142" s="1"/>
      <c r="P142" s="1"/>
      <c r="Q142" s="1"/>
      <c r="R142" s="1"/>
      <c r="S142" s="1"/>
    </row>
    <row r="143" spans="1:19" ht="12.75">
      <c r="A143" s="3"/>
      <c r="B143" s="5"/>
      <c r="C143" s="5"/>
      <c r="D143" s="5"/>
      <c r="E143" s="25"/>
      <c r="F143" s="5"/>
      <c r="G143" s="2"/>
      <c r="H143" s="2"/>
      <c r="I143" s="15"/>
      <c r="J143" s="15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>
      <c r="A144" s="2"/>
      <c r="B144" s="2"/>
      <c r="C144" s="2"/>
      <c r="D144" s="2"/>
      <c r="E144" s="2"/>
      <c r="F144" s="2"/>
      <c r="G144" s="2"/>
      <c r="H144" s="2"/>
      <c r="I144" s="15"/>
      <c r="J144" s="15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>
      <c r="A145" s="2"/>
      <c r="B145" s="11" t="s">
        <v>4</v>
      </c>
      <c r="C145" s="11"/>
      <c r="D145" s="11"/>
      <c r="E145" s="46">
        <f>E142+E140</f>
        <v>313.04699999999997</v>
      </c>
      <c r="F145" s="18">
        <f>F142+F140</f>
        <v>572378.86</v>
      </c>
      <c r="G145" s="11">
        <f>G140</f>
        <v>133.622</v>
      </c>
      <c r="H145" s="13">
        <f>H140</f>
        <v>244315.7</v>
      </c>
      <c r="I145" s="64">
        <f>F145-H145</f>
        <v>328063.16</v>
      </c>
      <c r="J145" s="62">
        <f>E145-G145</f>
        <v>179.42499999999995</v>
      </c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1"/>
      <c r="B146" s="1"/>
      <c r="C146" s="1"/>
      <c r="D146" s="1"/>
      <c r="E146" s="1"/>
      <c r="F146" s="1"/>
      <c r="G146" s="1"/>
      <c r="H146" s="1"/>
      <c r="I146" s="1"/>
      <c r="J146" s="9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>
      <c r="A147" s="1"/>
      <c r="B147" s="1"/>
      <c r="C147" s="1"/>
      <c r="D147" s="1"/>
      <c r="E147" s="1"/>
      <c r="F147" s="1"/>
      <c r="G147" s="1"/>
      <c r="H147" s="1"/>
      <c r="I147" s="1"/>
      <c r="J147" s="9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>
      <c r="A148" s="1"/>
      <c r="B148" s="36" t="s">
        <v>39</v>
      </c>
      <c r="C148" s="36">
        <f aca="true" t="shared" si="6" ref="C148:H148">C131+C145</f>
        <v>534.2479999999999</v>
      </c>
      <c r="D148" s="36">
        <f t="shared" si="6"/>
        <v>126.988</v>
      </c>
      <c r="E148" s="94">
        <f t="shared" si="6"/>
        <v>3104.743</v>
      </c>
      <c r="F148" s="54">
        <f>F131+F145</f>
        <v>5275930.630000001</v>
      </c>
      <c r="G148" s="36">
        <f>G131+G145</f>
        <v>2801.313</v>
      </c>
      <c r="H148" s="36">
        <f>H131+H145</f>
        <v>4697830.99</v>
      </c>
      <c r="I148" s="96">
        <f>F148-H148</f>
        <v>578099.6400000006</v>
      </c>
      <c r="J148" s="99">
        <f>E148-G148</f>
        <v>303.42999999999984</v>
      </c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1"/>
      <c r="B149" s="1"/>
      <c r="C149" s="1"/>
      <c r="D149" s="1"/>
      <c r="E149" s="1"/>
      <c r="F149" s="1"/>
      <c r="G149" s="1"/>
      <c r="H149" s="1"/>
      <c r="I149" s="1"/>
      <c r="J149" s="9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">
      <c r="A150" s="109" t="s">
        <v>68</v>
      </c>
      <c r="B150" s="109"/>
      <c r="C150" s="109"/>
      <c r="D150" s="109"/>
      <c r="E150" s="109"/>
      <c r="F150" s="109"/>
      <c r="G150" s="109"/>
      <c r="H150" s="109"/>
      <c r="I150" s="109"/>
      <c r="J150" s="110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1"/>
      <c r="B151" s="1"/>
      <c r="C151" s="1"/>
      <c r="D151" s="1"/>
      <c r="E151" s="1"/>
      <c r="F151" s="1"/>
      <c r="G151" s="1"/>
      <c r="H151" s="1"/>
      <c r="I151" s="1"/>
      <c r="J151" s="9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1"/>
      <c r="B152" s="1"/>
      <c r="C152" s="1"/>
      <c r="D152" s="1"/>
      <c r="E152" s="1"/>
      <c r="F152" s="1"/>
      <c r="G152" s="1"/>
      <c r="H152" s="1"/>
      <c r="I152" s="1"/>
      <c r="J152" s="9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103" t="s">
        <v>0</v>
      </c>
      <c r="B153" s="103" t="s">
        <v>5</v>
      </c>
      <c r="C153" s="105" t="s">
        <v>6</v>
      </c>
      <c r="D153" s="106"/>
      <c r="E153" s="107"/>
      <c r="F153" s="103" t="s">
        <v>18</v>
      </c>
      <c r="G153" s="103" t="s">
        <v>8</v>
      </c>
      <c r="H153" s="103" t="s">
        <v>19</v>
      </c>
      <c r="I153" s="103" t="s">
        <v>1</v>
      </c>
      <c r="J153" s="103" t="s">
        <v>1</v>
      </c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39">
      <c r="A154" s="104"/>
      <c r="B154" s="104"/>
      <c r="C154" s="8" t="s">
        <v>10</v>
      </c>
      <c r="D154" s="8" t="s">
        <v>11</v>
      </c>
      <c r="E154" s="20" t="s">
        <v>29</v>
      </c>
      <c r="F154" s="104"/>
      <c r="G154" s="104"/>
      <c r="H154" s="104"/>
      <c r="I154" s="104"/>
      <c r="J154" s="11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>
      <c r="A155" s="4"/>
      <c r="B155" s="9"/>
      <c r="C155" s="5"/>
      <c r="D155" s="5"/>
      <c r="E155" s="5"/>
      <c r="F155" s="23"/>
      <c r="G155" s="70"/>
      <c r="H155" s="48"/>
      <c r="I155" s="69"/>
      <c r="J155" s="59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4"/>
      <c r="B156" s="9"/>
      <c r="C156" s="5"/>
      <c r="D156" s="5"/>
      <c r="E156" s="5"/>
      <c r="F156" s="23"/>
      <c r="G156" s="70"/>
      <c r="H156" s="48"/>
      <c r="I156" s="69"/>
      <c r="J156" s="59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>
      <c r="A157" s="3">
        <v>1</v>
      </c>
      <c r="B157" s="9" t="s">
        <v>60</v>
      </c>
      <c r="C157" s="5"/>
      <c r="D157" s="5">
        <v>258.816</v>
      </c>
      <c r="E157" s="5">
        <f>D157</f>
        <v>258.816</v>
      </c>
      <c r="F157" s="23">
        <v>473221.65</v>
      </c>
      <c r="G157" s="19">
        <v>38</v>
      </c>
      <c r="H157" s="2">
        <v>69479.58</v>
      </c>
      <c r="I157" s="59">
        <f>F157-H157</f>
        <v>403742.07</v>
      </c>
      <c r="J157" s="75">
        <f>E157-G157</f>
        <v>220.81599999999997</v>
      </c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>
      <c r="A158" s="3"/>
      <c r="B158" s="5"/>
      <c r="C158" s="5"/>
      <c r="D158" s="5"/>
      <c r="E158" s="25"/>
      <c r="F158" s="5"/>
      <c r="G158" s="2"/>
      <c r="H158" s="2"/>
      <c r="I158" s="15"/>
      <c r="J158" s="15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>
      <c r="A159" s="2"/>
      <c r="B159" s="2"/>
      <c r="C159" s="2"/>
      <c r="D159" s="2"/>
      <c r="E159" s="2"/>
      <c r="F159" s="2"/>
      <c r="G159" s="2"/>
      <c r="H159" s="2"/>
      <c r="I159" s="15"/>
      <c r="J159" s="15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>
      <c r="A160" s="2"/>
      <c r="B160" s="11" t="s">
        <v>4</v>
      </c>
      <c r="C160" s="11"/>
      <c r="D160" s="11"/>
      <c r="E160" s="46">
        <f>E157</f>
        <v>258.816</v>
      </c>
      <c r="F160" s="18">
        <f>F157</f>
        <v>473221.65</v>
      </c>
      <c r="G160" s="18">
        <f>G157</f>
        <v>38</v>
      </c>
      <c r="H160" s="13">
        <f>H157</f>
        <v>69479.58</v>
      </c>
      <c r="I160" s="64">
        <f>F160-H160</f>
        <v>403742.07</v>
      </c>
      <c r="J160" s="62">
        <f>E160-G160</f>
        <v>220.81599999999997</v>
      </c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>
      <c r="A161" s="1"/>
      <c r="B161" s="1"/>
      <c r="C161" s="1"/>
      <c r="D161" s="1"/>
      <c r="E161" s="1"/>
      <c r="F161" s="1"/>
      <c r="G161" s="1"/>
      <c r="H161" s="1"/>
      <c r="I161" s="1"/>
      <c r="J161" s="9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>
      <c r="A162" s="1"/>
      <c r="B162" s="1"/>
      <c r="C162" s="1"/>
      <c r="D162" s="1"/>
      <c r="E162" s="1"/>
      <c r="F162" s="1"/>
      <c r="G162" s="1"/>
      <c r="H162" s="1"/>
      <c r="I162" s="1"/>
      <c r="J162" s="9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>
      <c r="A163" s="1"/>
      <c r="B163" s="36" t="s">
        <v>39</v>
      </c>
      <c r="C163" s="36">
        <f aca="true" t="shared" si="7" ref="C163:H163">C148+C160</f>
        <v>534.2479999999999</v>
      </c>
      <c r="D163" s="36">
        <f t="shared" si="7"/>
        <v>126.988</v>
      </c>
      <c r="E163" s="94">
        <f>E148+E160</f>
        <v>3363.5589999999997</v>
      </c>
      <c r="F163" s="54">
        <f t="shared" si="7"/>
        <v>5749152.280000001</v>
      </c>
      <c r="G163" s="54">
        <f>G148+G160</f>
        <v>2839.313</v>
      </c>
      <c r="H163" s="36">
        <f t="shared" si="7"/>
        <v>4767310.57</v>
      </c>
      <c r="I163" s="96">
        <f>F163-H163</f>
        <v>981841.7100000009</v>
      </c>
      <c r="J163" s="97">
        <f>E163-G163</f>
        <v>524.2459999999996</v>
      </c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>
      <c r="A164" s="1"/>
      <c r="B164" s="1"/>
      <c r="C164" s="1"/>
      <c r="D164" s="1"/>
      <c r="E164" s="1"/>
      <c r="F164" s="1"/>
      <c r="G164" s="1"/>
      <c r="H164" s="1"/>
      <c r="I164" s="1"/>
      <c r="J164" s="9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">
      <c r="A165" s="109" t="s">
        <v>67</v>
      </c>
      <c r="B165" s="109"/>
      <c r="C165" s="109"/>
      <c r="D165" s="109"/>
      <c r="E165" s="109"/>
      <c r="F165" s="109"/>
      <c r="G165" s="109"/>
      <c r="H165" s="109"/>
      <c r="I165" s="109"/>
      <c r="J165" s="110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>
      <c r="A166" s="1"/>
      <c r="B166" s="1"/>
      <c r="C166" s="1"/>
      <c r="D166" s="1"/>
      <c r="E166" s="1"/>
      <c r="F166" s="1"/>
      <c r="G166" s="1"/>
      <c r="H166" s="1"/>
      <c r="I166" s="1"/>
      <c r="J166" s="9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>
      <c r="A167" s="1"/>
      <c r="B167" s="1"/>
      <c r="C167" s="1"/>
      <c r="D167" s="1"/>
      <c r="E167" s="1"/>
      <c r="F167" s="1"/>
      <c r="G167" s="1"/>
      <c r="H167" s="1"/>
      <c r="I167" s="1"/>
      <c r="J167" s="9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>
      <c r="A168" s="103" t="s">
        <v>0</v>
      </c>
      <c r="B168" s="103" t="s">
        <v>5</v>
      </c>
      <c r="C168" s="105" t="s">
        <v>6</v>
      </c>
      <c r="D168" s="106"/>
      <c r="E168" s="107"/>
      <c r="F168" s="103" t="s">
        <v>18</v>
      </c>
      <c r="G168" s="103" t="s">
        <v>8</v>
      </c>
      <c r="H168" s="103" t="s">
        <v>19</v>
      </c>
      <c r="I168" s="103" t="s">
        <v>1</v>
      </c>
      <c r="J168" s="103" t="s">
        <v>1</v>
      </c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39">
      <c r="A169" s="104"/>
      <c r="B169" s="104"/>
      <c r="C169" s="8" t="s">
        <v>10</v>
      </c>
      <c r="D169" s="8" t="s">
        <v>11</v>
      </c>
      <c r="E169" s="20" t="s">
        <v>29</v>
      </c>
      <c r="F169" s="104"/>
      <c r="G169" s="104"/>
      <c r="H169" s="104"/>
      <c r="I169" s="104"/>
      <c r="J169" s="11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>
      <c r="A170" s="4"/>
      <c r="B170" s="9"/>
      <c r="C170" s="5"/>
      <c r="D170" s="5"/>
      <c r="E170" s="5"/>
      <c r="F170" s="23"/>
      <c r="G170" s="70"/>
      <c r="H170" s="48"/>
      <c r="I170" s="69"/>
      <c r="J170" s="59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>
      <c r="A171" s="4"/>
      <c r="B171" s="9"/>
      <c r="C171" s="5"/>
      <c r="D171" s="5"/>
      <c r="E171" s="5"/>
      <c r="F171" s="23"/>
      <c r="G171" s="70"/>
      <c r="H171" s="48"/>
      <c r="I171" s="69"/>
      <c r="J171" s="59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>
      <c r="A172" s="3">
        <v>1</v>
      </c>
      <c r="B172" s="9" t="s">
        <v>60</v>
      </c>
      <c r="C172" s="5"/>
      <c r="D172" s="5">
        <v>258.14</v>
      </c>
      <c r="E172" s="5">
        <f>D172</f>
        <v>258.14</v>
      </c>
      <c r="F172" s="23">
        <v>471987.58</v>
      </c>
      <c r="G172" s="77">
        <v>219</v>
      </c>
      <c r="H172" s="2">
        <v>400421.79</v>
      </c>
      <c r="I172" s="59">
        <f>F172-H172</f>
        <v>71565.79000000004</v>
      </c>
      <c r="J172" s="75">
        <f>E172-G172</f>
        <v>39.139999999999986</v>
      </c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>
      <c r="A173" s="3"/>
      <c r="B173" s="5"/>
      <c r="C173" s="5"/>
      <c r="D173" s="5"/>
      <c r="E173" s="25"/>
      <c r="F173" s="5"/>
      <c r="G173" s="2"/>
      <c r="H173" s="2"/>
      <c r="I173" s="15"/>
      <c r="J173" s="15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>
      <c r="A174" s="2"/>
      <c r="B174" s="2"/>
      <c r="C174" s="2"/>
      <c r="D174" s="2"/>
      <c r="E174" s="2"/>
      <c r="F174" s="2"/>
      <c r="G174" s="2"/>
      <c r="H174" s="2"/>
      <c r="I174" s="15"/>
      <c r="J174" s="15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>
      <c r="A175" s="2"/>
      <c r="B175" s="11" t="s">
        <v>4</v>
      </c>
      <c r="C175" s="11"/>
      <c r="D175" s="11"/>
      <c r="E175" s="46">
        <f>E172</f>
        <v>258.14</v>
      </c>
      <c r="F175" s="18">
        <f>F172</f>
        <v>471987.58</v>
      </c>
      <c r="G175" s="18">
        <f>G172</f>
        <v>219</v>
      </c>
      <c r="H175" s="13">
        <f>H172</f>
        <v>400421.79</v>
      </c>
      <c r="I175" s="64">
        <f>F175-H175</f>
        <v>71565.79000000004</v>
      </c>
      <c r="J175" s="62">
        <f>E175-G175</f>
        <v>39.139999999999986</v>
      </c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>
      <c r="A176" s="1"/>
      <c r="B176" s="1"/>
      <c r="C176" s="1"/>
      <c r="D176" s="1"/>
      <c r="E176" s="1"/>
      <c r="F176" s="1"/>
      <c r="G176" s="1"/>
      <c r="H176" s="1"/>
      <c r="I176" s="1"/>
      <c r="J176" s="9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>
      <c r="A177" s="1"/>
      <c r="B177" s="1"/>
      <c r="C177" s="1"/>
      <c r="D177" s="1"/>
      <c r="E177" s="1"/>
      <c r="F177" s="1"/>
      <c r="G177" s="1"/>
      <c r="H177" s="1"/>
      <c r="I177" s="1"/>
      <c r="J177" s="9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>
      <c r="A178" s="1"/>
      <c r="B178" s="36" t="s">
        <v>39</v>
      </c>
      <c r="C178" s="36">
        <f aca="true" t="shared" si="8" ref="C178:H178">C163+C175</f>
        <v>534.2479999999999</v>
      </c>
      <c r="D178" s="36">
        <f t="shared" si="8"/>
        <v>126.988</v>
      </c>
      <c r="E178" s="94">
        <f t="shared" si="8"/>
        <v>3621.6989999999996</v>
      </c>
      <c r="F178" s="54">
        <f t="shared" si="8"/>
        <v>6221139.860000001</v>
      </c>
      <c r="G178" s="36">
        <f t="shared" si="8"/>
        <v>3058.313</v>
      </c>
      <c r="H178" s="36">
        <f t="shared" si="8"/>
        <v>5167732.36</v>
      </c>
      <c r="I178" s="96">
        <f>F178-H178</f>
        <v>1053407.500000001</v>
      </c>
      <c r="J178" s="97">
        <f>E178-G178</f>
        <v>563.3859999999995</v>
      </c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>
      <c r="A179" s="1"/>
      <c r="B179" s="1"/>
      <c r="C179" s="1"/>
      <c r="D179" s="1"/>
      <c r="E179" s="1"/>
      <c r="F179" s="1"/>
      <c r="G179" s="1"/>
      <c r="H179" s="1"/>
      <c r="I179" s="1"/>
      <c r="J179" s="9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">
      <c r="A180" s="109" t="s">
        <v>66</v>
      </c>
      <c r="B180" s="109"/>
      <c r="C180" s="109"/>
      <c r="D180" s="109"/>
      <c r="E180" s="109"/>
      <c r="F180" s="109"/>
      <c r="G180" s="109"/>
      <c r="H180" s="109"/>
      <c r="I180" s="109"/>
      <c r="J180" s="110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>
      <c r="A181" s="1"/>
      <c r="B181" s="1"/>
      <c r="C181" s="1"/>
      <c r="D181" s="1"/>
      <c r="E181" s="1"/>
      <c r="F181" s="1"/>
      <c r="G181" s="1"/>
      <c r="H181" s="1"/>
      <c r="I181" s="1"/>
      <c r="J181" s="9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1"/>
      <c r="B182" s="1"/>
      <c r="C182" s="1"/>
      <c r="D182" s="1"/>
      <c r="E182" s="1"/>
      <c r="F182" s="1"/>
      <c r="G182" s="1"/>
      <c r="H182" s="1"/>
      <c r="I182" s="1"/>
      <c r="J182" s="9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>
      <c r="A183" s="103" t="s">
        <v>0</v>
      </c>
      <c r="B183" s="103" t="s">
        <v>5</v>
      </c>
      <c r="C183" s="105" t="s">
        <v>6</v>
      </c>
      <c r="D183" s="106"/>
      <c r="E183" s="107"/>
      <c r="F183" s="103" t="s">
        <v>18</v>
      </c>
      <c r="G183" s="103" t="s">
        <v>8</v>
      </c>
      <c r="H183" s="103" t="s">
        <v>19</v>
      </c>
      <c r="I183" s="103" t="s">
        <v>1</v>
      </c>
      <c r="J183" s="103" t="s">
        <v>1</v>
      </c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39">
      <c r="A184" s="104"/>
      <c r="B184" s="104"/>
      <c r="C184" s="8" t="s">
        <v>10</v>
      </c>
      <c r="D184" s="8" t="s">
        <v>11</v>
      </c>
      <c r="E184" s="20" t="s">
        <v>29</v>
      </c>
      <c r="F184" s="104"/>
      <c r="G184" s="104"/>
      <c r="H184" s="104"/>
      <c r="I184" s="104"/>
      <c r="J184" s="11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>
      <c r="A185" s="4"/>
      <c r="B185" s="9"/>
      <c r="C185" s="5"/>
      <c r="D185" s="5"/>
      <c r="E185" s="5"/>
      <c r="F185" s="23"/>
      <c r="G185" s="70"/>
      <c r="H185" s="48"/>
      <c r="I185" s="69"/>
      <c r="J185" s="59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>
      <c r="A186" s="4"/>
      <c r="B186" s="9"/>
      <c r="C186" s="5"/>
      <c r="D186" s="5"/>
      <c r="E186" s="5"/>
      <c r="F186" s="23"/>
      <c r="G186" s="70"/>
      <c r="H186" s="48"/>
      <c r="I186" s="69"/>
      <c r="J186" s="59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>
      <c r="A187" s="3">
        <v>1</v>
      </c>
      <c r="B187" s="9" t="s">
        <v>60</v>
      </c>
      <c r="C187" s="5"/>
      <c r="D187" s="5">
        <v>258.14</v>
      </c>
      <c r="E187" s="5">
        <f>D187</f>
        <v>258.14</v>
      </c>
      <c r="F187" s="23">
        <v>471987.58</v>
      </c>
      <c r="G187" s="77">
        <v>246.5</v>
      </c>
      <c r="H187" s="2">
        <v>450703.07</v>
      </c>
      <c r="I187" s="59">
        <f>F187-H187</f>
        <v>21284.51000000001</v>
      </c>
      <c r="J187" s="75">
        <f>E187-G187</f>
        <v>11.639999999999986</v>
      </c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>
      <c r="A188" s="3"/>
      <c r="B188" s="5"/>
      <c r="C188" s="5"/>
      <c r="D188" s="5"/>
      <c r="E188" s="25"/>
      <c r="F188" s="5"/>
      <c r="G188" s="2"/>
      <c r="H188" s="2"/>
      <c r="I188" s="15"/>
      <c r="J188" s="15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15"/>
      <c r="J189" s="15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>
      <c r="A190" s="2"/>
      <c r="B190" s="11" t="s">
        <v>4</v>
      </c>
      <c r="C190" s="11"/>
      <c r="D190" s="11"/>
      <c r="E190" s="46">
        <f>E187</f>
        <v>258.14</v>
      </c>
      <c r="F190" s="18">
        <f>F187</f>
        <v>471987.58</v>
      </c>
      <c r="G190" s="18">
        <f>G187</f>
        <v>246.5</v>
      </c>
      <c r="H190" s="13">
        <f>H187</f>
        <v>450703.07</v>
      </c>
      <c r="I190" s="64">
        <f>F190-H190</f>
        <v>21284.51000000001</v>
      </c>
      <c r="J190" s="62">
        <f>E190-G190</f>
        <v>11.639999999999986</v>
      </c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>
      <c r="A191" s="1"/>
      <c r="B191" s="1"/>
      <c r="C191" s="1"/>
      <c r="D191" s="1"/>
      <c r="E191" s="1"/>
      <c r="F191" s="1"/>
      <c r="G191" s="1"/>
      <c r="H191" s="1"/>
      <c r="I191" s="1"/>
      <c r="J191" s="9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>
      <c r="A192" s="1"/>
      <c r="B192" s="1"/>
      <c r="C192" s="1"/>
      <c r="D192" s="1"/>
      <c r="E192" s="1"/>
      <c r="F192" s="1"/>
      <c r="G192" s="1"/>
      <c r="H192" s="1"/>
      <c r="I192" s="1"/>
      <c r="J192" s="9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>
      <c r="A193" s="1"/>
      <c r="B193" s="36" t="s">
        <v>39</v>
      </c>
      <c r="C193" s="36">
        <f aca="true" t="shared" si="9" ref="C193:H193">C178+C190</f>
        <v>534.2479999999999</v>
      </c>
      <c r="D193" s="36">
        <f t="shared" si="9"/>
        <v>126.988</v>
      </c>
      <c r="E193" s="94">
        <f t="shared" si="9"/>
        <v>3879.8389999999995</v>
      </c>
      <c r="F193" s="54">
        <f t="shared" si="9"/>
        <v>6693127.440000001</v>
      </c>
      <c r="G193" s="36">
        <f t="shared" si="9"/>
        <v>3304.813</v>
      </c>
      <c r="H193" s="36">
        <f t="shared" si="9"/>
        <v>5618435.430000001</v>
      </c>
      <c r="I193" s="96">
        <f>F193-H193</f>
        <v>1074692.0100000007</v>
      </c>
      <c r="J193" s="97">
        <f>E193-G193</f>
        <v>575.0259999999994</v>
      </c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>
      <c r="A194" s="1"/>
      <c r="B194" s="1"/>
      <c r="C194" s="1"/>
      <c r="D194" s="1"/>
      <c r="E194" s="1"/>
      <c r="F194" s="1"/>
      <c r="G194" s="1"/>
      <c r="H194" s="1"/>
      <c r="I194" s="1"/>
      <c r="J194" s="9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">
      <c r="A195" s="109" t="s">
        <v>65</v>
      </c>
      <c r="B195" s="109"/>
      <c r="C195" s="109"/>
      <c r="D195" s="109"/>
      <c r="E195" s="109"/>
      <c r="F195" s="109"/>
      <c r="G195" s="109"/>
      <c r="H195" s="109"/>
      <c r="I195" s="109"/>
      <c r="J195" s="110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>
      <c r="A196" s="1"/>
      <c r="B196" s="1"/>
      <c r="C196" s="1"/>
      <c r="D196" s="1"/>
      <c r="E196" s="1"/>
      <c r="F196" s="1"/>
      <c r="G196" s="1"/>
      <c r="H196" s="1"/>
      <c r="I196" s="1"/>
      <c r="J196" s="9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>
      <c r="A197" s="1"/>
      <c r="B197" s="1"/>
      <c r="C197" s="1"/>
      <c r="D197" s="1"/>
      <c r="E197" s="1"/>
      <c r="F197" s="1"/>
      <c r="G197" s="1"/>
      <c r="H197" s="1"/>
      <c r="I197" s="1"/>
      <c r="J197" s="9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>
      <c r="A198" s="103" t="s">
        <v>0</v>
      </c>
      <c r="B198" s="103" t="s">
        <v>5</v>
      </c>
      <c r="C198" s="105" t="s">
        <v>6</v>
      </c>
      <c r="D198" s="106"/>
      <c r="E198" s="107"/>
      <c r="F198" s="103" t="s">
        <v>18</v>
      </c>
      <c r="G198" s="103" t="s">
        <v>8</v>
      </c>
      <c r="H198" s="103" t="s">
        <v>19</v>
      </c>
      <c r="I198" s="103" t="s">
        <v>1</v>
      </c>
      <c r="J198" s="103" t="s">
        <v>1</v>
      </c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39">
      <c r="A199" s="104"/>
      <c r="B199" s="104"/>
      <c r="C199" s="8" t="s">
        <v>10</v>
      </c>
      <c r="D199" s="8" t="s">
        <v>11</v>
      </c>
      <c r="E199" s="20" t="s">
        <v>29</v>
      </c>
      <c r="F199" s="104"/>
      <c r="G199" s="104"/>
      <c r="H199" s="104"/>
      <c r="I199" s="104"/>
      <c r="J199" s="11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>
      <c r="A200" s="4"/>
      <c r="B200" s="9"/>
      <c r="C200" s="5"/>
      <c r="D200" s="5"/>
      <c r="E200" s="5"/>
      <c r="F200" s="23"/>
      <c r="G200" s="70"/>
      <c r="H200" s="48"/>
      <c r="I200" s="69"/>
      <c r="J200" s="59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>
      <c r="A201" s="4"/>
      <c r="B201" s="9"/>
      <c r="C201" s="5"/>
      <c r="D201" s="5"/>
      <c r="E201" s="5"/>
      <c r="F201" s="23"/>
      <c r="G201" s="70"/>
      <c r="H201" s="48"/>
      <c r="I201" s="69"/>
      <c r="J201" s="59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>
      <c r="A202" s="3">
        <v>1</v>
      </c>
      <c r="B202" s="9" t="s">
        <v>60</v>
      </c>
      <c r="C202" s="5"/>
      <c r="D202" s="5">
        <v>258.14</v>
      </c>
      <c r="E202" s="5">
        <f>D202</f>
        <v>258.14</v>
      </c>
      <c r="F202" s="23">
        <v>471987.58</v>
      </c>
      <c r="G202" s="77">
        <v>352.2</v>
      </c>
      <c r="H202" s="2">
        <v>643966</v>
      </c>
      <c r="I202" s="15">
        <f>F202-H202</f>
        <v>-171978.41999999998</v>
      </c>
      <c r="J202" s="78">
        <f>E202-G202</f>
        <v>-94.06</v>
      </c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>
      <c r="A203" s="3"/>
      <c r="B203" s="9"/>
      <c r="C203" s="5"/>
      <c r="D203" s="5"/>
      <c r="E203" s="25"/>
      <c r="F203" s="23"/>
      <c r="G203" s="77"/>
      <c r="H203" s="2"/>
      <c r="I203" s="15"/>
      <c r="J203" s="78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>
      <c r="A204" s="3">
        <v>2</v>
      </c>
      <c r="B204" s="9" t="s">
        <v>64</v>
      </c>
      <c r="C204" s="5"/>
      <c r="D204" s="5"/>
      <c r="E204" s="83">
        <v>-85</v>
      </c>
      <c r="F204" s="84">
        <v>-155415.1</v>
      </c>
      <c r="G204" s="77"/>
      <c r="H204" s="2"/>
      <c r="I204" s="15"/>
      <c r="J204" s="78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>
      <c r="A205" s="3"/>
      <c r="B205" s="5"/>
      <c r="C205" s="5"/>
      <c r="D205" s="5"/>
      <c r="E205" s="25"/>
      <c r="F205" s="5"/>
      <c r="G205" s="2"/>
      <c r="H205" s="2"/>
      <c r="I205" s="15"/>
      <c r="J205" s="15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>
      <c r="A206" s="2"/>
      <c r="B206" s="2"/>
      <c r="C206" s="2"/>
      <c r="D206" s="2"/>
      <c r="E206" s="2"/>
      <c r="F206" s="2"/>
      <c r="G206" s="2"/>
      <c r="H206" s="2"/>
      <c r="I206" s="15"/>
      <c r="J206" s="15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>
      <c r="A207" s="2"/>
      <c r="B207" s="11" t="s">
        <v>4</v>
      </c>
      <c r="C207" s="11"/>
      <c r="D207" s="11"/>
      <c r="E207" s="46">
        <f>E202+E204</f>
        <v>173.14</v>
      </c>
      <c r="F207" s="18">
        <f>F202+F204</f>
        <v>316572.48</v>
      </c>
      <c r="G207" s="18">
        <f>G202</f>
        <v>352.2</v>
      </c>
      <c r="H207" s="13">
        <f>H202</f>
        <v>643966</v>
      </c>
      <c r="I207" s="79">
        <f>F207-H207</f>
        <v>-327393.52</v>
      </c>
      <c r="J207" s="47">
        <f>E207-G207</f>
        <v>-179.06</v>
      </c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>
      <c r="A208" s="1"/>
      <c r="B208" s="1"/>
      <c r="C208" s="1"/>
      <c r="D208" s="1"/>
      <c r="E208" s="1"/>
      <c r="F208" s="1"/>
      <c r="G208" s="1"/>
      <c r="H208" s="1"/>
      <c r="I208" s="1"/>
      <c r="J208" s="9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>
      <c r="A209" s="1"/>
      <c r="B209" s="1"/>
      <c r="C209" s="1"/>
      <c r="D209" s="1"/>
      <c r="E209" s="1"/>
      <c r="F209" s="1"/>
      <c r="G209" s="1"/>
      <c r="H209" s="1"/>
      <c r="I209" s="1"/>
      <c r="J209" s="9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>
      <c r="A210" s="1"/>
      <c r="B210" s="36" t="s">
        <v>39</v>
      </c>
      <c r="C210" s="36">
        <f aca="true" t="shared" si="10" ref="C210:H210">C193+C207</f>
        <v>534.2479999999999</v>
      </c>
      <c r="D210" s="36">
        <f t="shared" si="10"/>
        <v>126.988</v>
      </c>
      <c r="E210" s="94">
        <f t="shared" si="10"/>
        <v>4052.9789999999994</v>
      </c>
      <c r="F210" s="54">
        <f t="shared" si="10"/>
        <v>7009699.920000002</v>
      </c>
      <c r="G210" s="36">
        <f t="shared" si="10"/>
        <v>3657.013</v>
      </c>
      <c r="H210" s="36">
        <f t="shared" si="10"/>
        <v>6262401.430000001</v>
      </c>
      <c r="I210" s="96">
        <f>F210-H210</f>
        <v>747298.4900000012</v>
      </c>
      <c r="J210" s="99">
        <f>E210-G210</f>
        <v>395.96599999999944</v>
      </c>
      <c r="K210" s="1"/>
      <c r="L210" s="1"/>
      <c r="M210" s="1"/>
      <c r="N210" s="1"/>
      <c r="O210" s="1"/>
      <c r="P210" s="1"/>
      <c r="Q210" s="51"/>
      <c r="R210" s="1"/>
      <c r="S210" s="1"/>
    </row>
    <row r="211" spans="1:19" ht="12.75">
      <c r="A211" s="1"/>
      <c r="B211" s="1"/>
      <c r="C211" s="1"/>
      <c r="D211" s="1"/>
      <c r="E211" s="1"/>
      <c r="F211" s="1"/>
      <c r="G211" s="1"/>
      <c r="H211" s="1"/>
      <c r="I211" s="1"/>
      <c r="J211" s="9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">
      <c r="A212" s="109" t="s">
        <v>74</v>
      </c>
      <c r="B212" s="109"/>
      <c r="C212" s="109"/>
      <c r="D212" s="109"/>
      <c r="E212" s="109"/>
      <c r="F212" s="109"/>
      <c r="G212" s="109"/>
      <c r="H212" s="109"/>
      <c r="I212" s="109"/>
      <c r="J212" s="110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>
      <c r="A213" s="1"/>
      <c r="B213" s="1"/>
      <c r="C213" s="1"/>
      <c r="D213" s="1"/>
      <c r="E213" s="1"/>
      <c r="F213" s="1"/>
      <c r="G213" s="1"/>
      <c r="H213" s="1"/>
      <c r="I213" s="1"/>
      <c r="J213" s="9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>
      <c r="A214" s="1"/>
      <c r="B214" s="1"/>
      <c r="C214" s="1"/>
      <c r="D214" s="1"/>
      <c r="E214" s="1"/>
      <c r="F214" s="1"/>
      <c r="G214" s="1"/>
      <c r="H214" s="1"/>
      <c r="I214" s="1"/>
      <c r="J214" s="9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>
      <c r="A215" s="103" t="s">
        <v>0</v>
      </c>
      <c r="B215" s="103" t="s">
        <v>5</v>
      </c>
      <c r="C215" s="105" t="s">
        <v>6</v>
      </c>
      <c r="D215" s="106"/>
      <c r="E215" s="107"/>
      <c r="F215" s="103" t="s">
        <v>18</v>
      </c>
      <c r="G215" s="103" t="s">
        <v>8</v>
      </c>
      <c r="H215" s="103" t="s">
        <v>19</v>
      </c>
      <c r="I215" s="103" t="s">
        <v>1</v>
      </c>
      <c r="J215" s="103" t="s">
        <v>1</v>
      </c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39">
      <c r="A216" s="104"/>
      <c r="B216" s="104"/>
      <c r="C216" s="8" t="s">
        <v>10</v>
      </c>
      <c r="D216" s="8" t="s">
        <v>11</v>
      </c>
      <c r="E216" s="20" t="s">
        <v>29</v>
      </c>
      <c r="F216" s="104"/>
      <c r="G216" s="104"/>
      <c r="H216" s="104"/>
      <c r="I216" s="104"/>
      <c r="J216" s="11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>
      <c r="A217" s="4"/>
      <c r="B217" s="9"/>
      <c r="C217" s="5"/>
      <c r="D217" s="5"/>
      <c r="E217" s="5"/>
      <c r="F217" s="23"/>
      <c r="G217" s="70"/>
      <c r="H217" s="48"/>
      <c r="I217" s="69"/>
      <c r="J217" s="59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>
      <c r="A218" s="4" t="s">
        <v>73</v>
      </c>
      <c r="B218" s="9" t="s">
        <v>70</v>
      </c>
      <c r="C218" s="5">
        <v>125.86</v>
      </c>
      <c r="D218" s="5">
        <v>17.14</v>
      </c>
      <c r="E218" s="5">
        <f>D218+C218</f>
        <v>143</v>
      </c>
      <c r="F218" s="23">
        <v>261465.54</v>
      </c>
      <c r="G218" s="70">
        <v>169.656</v>
      </c>
      <c r="H218" s="48">
        <v>310200.72</v>
      </c>
      <c r="I218" s="15">
        <f>F218-H218</f>
        <v>-48735.179999999964</v>
      </c>
      <c r="J218" s="78">
        <f>E218-G218</f>
        <v>-26.656000000000006</v>
      </c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>
      <c r="A219" s="4"/>
      <c r="B219" s="9" t="s">
        <v>71</v>
      </c>
      <c r="C219" s="5"/>
      <c r="D219" s="5"/>
      <c r="E219" s="5"/>
      <c r="F219" s="23"/>
      <c r="G219" s="70"/>
      <c r="H219" s="48"/>
      <c r="I219" s="69"/>
      <c r="J219" s="59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>
      <c r="A220" s="4"/>
      <c r="B220" s="9"/>
      <c r="C220" s="5"/>
      <c r="D220" s="5"/>
      <c r="E220" s="5"/>
      <c r="F220" s="23"/>
      <c r="G220" s="70"/>
      <c r="H220" s="48"/>
      <c r="I220" s="69"/>
      <c r="J220" s="59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>
      <c r="A221" s="4" t="s">
        <v>31</v>
      </c>
      <c r="B221" s="9" t="s">
        <v>70</v>
      </c>
      <c r="C221" s="5"/>
      <c r="D221" s="5">
        <v>258.14</v>
      </c>
      <c r="E221" s="5">
        <f>D221</f>
        <v>258.14</v>
      </c>
      <c r="F221" s="23">
        <v>471987.58</v>
      </c>
      <c r="G221" s="77">
        <v>474.6</v>
      </c>
      <c r="H221" s="2">
        <v>867397.7</v>
      </c>
      <c r="I221" s="15">
        <f>F221-H221</f>
        <v>-395410.11999999994</v>
      </c>
      <c r="J221" s="78">
        <f>E221-G221</f>
        <v>-216.46000000000004</v>
      </c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>
      <c r="A222" s="3"/>
      <c r="B222" s="9" t="s">
        <v>72</v>
      </c>
      <c r="C222" s="5"/>
      <c r="D222" s="1"/>
      <c r="E222" s="1"/>
      <c r="F222" s="1"/>
      <c r="G222" s="1"/>
      <c r="H222" s="1"/>
      <c r="I222" s="1"/>
      <c r="J222" s="9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>
      <c r="A223" s="3"/>
      <c r="B223" s="9"/>
      <c r="C223" s="5"/>
      <c r="D223" s="5"/>
      <c r="E223" s="25"/>
      <c r="F223" s="23"/>
      <c r="G223" s="77"/>
      <c r="H223" s="2"/>
      <c r="I223" s="15"/>
      <c r="J223" s="78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>
      <c r="A224" s="2"/>
      <c r="B224" s="2"/>
      <c r="C224" s="2"/>
      <c r="D224" s="2"/>
      <c r="E224" s="2"/>
      <c r="F224" s="2"/>
      <c r="G224" s="2"/>
      <c r="H224" s="2"/>
      <c r="I224" s="15"/>
      <c r="J224" s="15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>
      <c r="A225" s="2"/>
      <c r="B225" s="11" t="s">
        <v>4</v>
      </c>
      <c r="C225" s="11"/>
      <c r="D225" s="11"/>
      <c r="E225" s="46">
        <f>E221+E218</f>
        <v>401.14</v>
      </c>
      <c r="F225" s="18">
        <f>F221+F218</f>
        <v>733453.12</v>
      </c>
      <c r="G225" s="18">
        <f>G221+G218</f>
        <v>644.2560000000001</v>
      </c>
      <c r="H225" s="13">
        <f>H221+H218</f>
        <v>1177598.42</v>
      </c>
      <c r="I225" s="79">
        <f>F225-H225</f>
        <v>-444145.29999999993</v>
      </c>
      <c r="J225" s="47">
        <f>E225-G225</f>
        <v>-243.1160000000001</v>
      </c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>
      <c r="K227" s="1"/>
      <c r="L227" s="1"/>
      <c r="M227" s="1"/>
      <c r="N227" s="1"/>
      <c r="O227" s="1"/>
      <c r="P227" s="1"/>
      <c r="Q227" s="1"/>
      <c r="R227" s="1"/>
      <c r="S227" s="1"/>
    </row>
    <row r="228" spans="2:19" ht="12.75">
      <c r="B228" s="43" t="s">
        <v>39</v>
      </c>
      <c r="C228" s="43">
        <f aca="true" t="shared" si="11" ref="C228:H228">C210+C225</f>
        <v>534.2479999999999</v>
      </c>
      <c r="D228" s="43">
        <f t="shared" si="11"/>
        <v>126.988</v>
      </c>
      <c r="E228" s="55">
        <f t="shared" si="11"/>
        <v>4454.119</v>
      </c>
      <c r="F228" s="44">
        <f t="shared" si="11"/>
        <v>7743153.040000002</v>
      </c>
      <c r="G228" s="43">
        <f t="shared" si="11"/>
        <v>4301.269</v>
      </c>
      <c r="H228" s="43">
        <f t="shared" si="11"/>
        <v>7439999.850000001</v>
      </c>
      <c r="I228" s="71">
        <f>F228-H228</f>
        <v>303153.19000000134</v>
      </c>
      <c r="J228" s="82">
        <f>E228-G228</f>
        <v>152.84999999999945</v>
      </c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">
      <c r="A230" s="109" t="s">
        <v>77</v>
      </c>
      <c r="B230" s="109"/>
      <c r="C230" s="109"/>
      <c r="D230" s="109"/>
      <c r="E230" s="109"/>
      <c r="F230" s="109"/>
      <c r="G230" s="109"/>
      <c r="H230" s="109"/>
      <c r="I230" s="109"/>
      <c r="J230" s="110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>
      <c r="A231" s="1"/>
      <c r="B231" s="1"/>
      <c r="C231" s="1"/>
      <c r="D231" s="1"/>
      <c r="E231" s="1"/>
      <c r="F231" s="1"/>
      <c r="G231" s="1"/>
      <c r="H231" s="1"/>
      <c r="I231" s="1"/>
      <c r="J231" s="9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>
      <c r="A232" s="1"/>
      <c r="B232" s="1"/>
      <c r="C232" s="1"/>
      <c r="D232" s="1"/>
      <c r="E232" s="1"/>
      <c r="F232" s="1"/>
      <c r="G232" s="1"/>
      <c r="H232" s="1"/>
      <c r="I232" s="1"/>
      <c r="J232" s="9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>
      <c r="A233" s="103" t="s">
        <v>0</v>
      </c>
      <c r="B233" s="103" t="s">
        <v>5</v>
      </c>
      <c r="C233" s="105" t="s">
        <v>6</v>
      </c>
      <c r="D233" s="106"/>
      <c r="E233" s="107"/>
      <c r="F233" s="103" t="s">
        <v>18</v>
      </c>
      <c r="G233" s="103" t="s">
        <v>8</v>
      </c>
      <c r="H233" s="103" t="s">
        <v>19</v>
      </c>
      <c r="I233" s="103" t="s">
        <v>1</v>
      </c>
      <c r="J233" s="103" t="s">
        <v>1</v>
      </c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39">
      <c r="A234" s="104"/>
      <c r="B234" s="104"/>
      <c r="C234" s="8" t="s">
        <v>10</v>
      </c>
      <c r="D234" s="8" t="s">
        <v>11</v>
      </c>
      <c r="E234" s="20" t="s">
        <v>29</v>
      </c>
      <c r="F234" s="104"/>
      <c r="G234" s="104"/>
      <c r="H234" s="104"/>
      <c r="I234" s="104"/>
      <c r="J234" s="11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>
      <c r="A235" s="4"/>
      <c r="B235" s="9"/>
      <c r="C235" s="5"/>
      <c r="D235" s="5"/>
      <c r="E235" s="5"/>
      <c r="F235" s="23"/>
      <c r="G235" s="70"/>
      <c r="H235" s="48"/>
      <c r="I235" s="69"/>
      <c r="J235" s="59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>
      <c r="A236" s="4" t="s">
        <v>73</v>
      </c>
      <c r="B236" s="9" t="s">
        <v>70</v>
      </c>
      <c r="C236" s="5">
        <v>103.43</v>
      </c>
      <c r="D236" s="5">
        <v>14.012</v>
      </c>
      <c r="E236" s="5">
        <f>C236+D236</f>
        <v>117.44200000000001</v>
      </c>
      <c r="F236" s="23">
        <v>214731.82</v>
      </c>
      <c r="G236" s="70">
        <v>158.876</v>
      </c>
      <c r="H236" s="48">
        <v>290490.46</v>
      </c>
      <c r="I236" s="15">
        <f>F236-H236</f>
        <v>-75758.64000000001</v>
      </c>
      <c r="J236" s="78">
        <f>E236-G236</f>
        <v>-41.434</v>
      </c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>
      <c r="A237" s="4"/>
      <c r="B237" s="9" t="s">
        <v>71</v>
      </c>
      <c r="C237" s="5"/>
      <c r="D237" s="5"/>
      <c r="E237" s="5"/>
      <c r="F237" s="23"/>
      <c r="G237" s="70"/>
      <c r="H237" s="48"/>
      <c r="I237" s="69"/>
      <c r="J237" s="59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>
      <c r="A238" s="4"/>
      <c r="B238" s="9"/>
      <c r="C238" s="5"/>
      <c r="D238" s="5"/>
      <c r="E238" s="5"/>
      <c r="F238" s="23"/>
      <c r="G238" s="70"/>
      <c r="H238" s="48"/>
      <c r="I238" s="69"/>
      <c r="J238" s="59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>
      <c r="A239" s="4" t="s">
        <v>31</v>
      </c>
      <c r="B239" s="9" t="s">
        <v>70</v>
      </c>
      <c r="C239" s="5"/>
      <c r="D239" s="5">
        <v>257.625</v>
      </c>
      <c r="E239" s="5">
        <f>D239</f>
        <v>257.625</v>
      </c>
      <c r="F239" s="23">
        <v>471045.58</v>
      </c>
      <c r="G239" s="77">
        <v>314.9</v>
      </c>
      <c r="H239" s="2">
        <v>575766.31</v>
      </c>
      <c r="I239" s="15">
        <f>F239-H239</f>
        <v>-104720.73000000004</v>
      </c>
      <c r="J239" s="78">
        <f>E239-G239</f>
        <v>-57.27499999999998</v>
      </c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>
      <c r="A240" s="3"/>
      <c r="B240" s="9" t="s">
        <v>72</v>
      </c>
      <c r="C240" s="5"/>
      <c r="D240" s="1"/>
      <c r="E240" s="1"/>
      <c r="F240" s="1"/>
      <c r="G240" s="1"/>
      <c r="H240" s="1"/>
      <c r="I240" s="1"/>
      <c r="J240" s="9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>
      <c r="A241" s="3"/>
      <c r="B241" s="9"/>
      <c r="C241" s="5"/>
      <c r="D241" s="5"/>
      <c r="E241" s="25"/>
      <c r="F241" s="23"/>
      <c r="G241" s="77"/>
      <c r="H241" s="2"/>
      <c r="I241" s="15"/>
      <c r="J241" s="78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>
      <c r="A242" s="2"/>
      <c r="B242" s="2"/>
      <c r="C242" s="2"/>
      <c r="D242" s="2"/>
      <c r="E242" s="2"/>
      <c r="F242" s="2"/>
      <c r="G242" s="2"/>
      <c r="H242" s="2"/>
      <c r="I242" s="15"/>
      <c r="J242" s="15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>
      <c r="A243" s="2"/>
      <c r="B243" s="11" t="s">
        <v>4</v>
      </c>
      <c r="C243" s="11"/>
      <c r="D243" s="11"/>
      <c r="E243" s="46">
        <f>E239+E236</f>
        <v>375.067</v>
      </c>
      <c r="F243" s="18">
        <f>F239+F236</f>
        <v>685777.4</v>
      </c>
      <c r="G243" s="18">
        <f>G239+G236</f>
        <v>473.77599999999995</v>
      </c>
      <c r="H243" s="13">
        <f>H239+H236</f>
        <v>866256.77</v>
      </c>
      <c r="I243" s="79">
        <f>F243-H243</f>
        <v>-180479.37</v>
      </c>
      <c r="J243" s="47">
        <f>E243-G243</f>
        <v>-98.70899999999995</v>
      </c>
      <c r="K243" s="1"/>
      <c r="L243" s="1"/>
      <c r="M243" s="1"/>
      <c r="N243" s="1"/>
      <c r="O243" s="1"/>
      <c r="P243" s="1"/>
      <c r="Q243" s="1"/>
      <c r="R243" s="1"/>
      <c r="S243" s="1"/>
    </row>
    <row r="244" spans="11:19" ht="12.75">
      <c r="K244" s="1"/>
      <c r="L244" s="1"/>
      <c r="M244" s="1"/>
      <c r="N244" s="1"/>
      <c r="O244" s="1"/>
      <c r="P244" s="1"/>
      <c r="Q244" s="1"/>
      <c r="R244" s="1"/>
      <c r="S244" s="1"/>
    </row>
    <row r="245" spans="11:19" ht="12.75">
      <c r="K245" s="1"/>
      <c r="L245" s="1"/>
      <c r="M245" s="1"/>
      <c r="N245" s="1"/>
      <c r="O245" s="1"/>
      <c r="P245" s="1"/>
      <c r="Q245" s="1"/>
      <c r="R245" s="1"/>
      <c r="S245" s="1"/>
    </row>
    <row r="246" spans="2:19" ht="12.75">
      <c r="B246" s="43" t="s">
        <v>39</v>
      </c>
      <c r="C246" s="43">
        <f aca="true" t="shared" si="12" ref="C246:H246">C228+C243</f>
        <v>534.2479999999999</v>
      </c>
      <c r="D246" s="43">
        <f t="shared" si="12"/>
        <v>126.988</v>
      </c>
      <c r="E246" s="55">
        <f t="shared" si="12"/>
        <v>4829.186</v>
      </c>
      <c r="F246" s="44">
        <f t="shared" si="12"/>
        <v>8428930.440000001</v>
      </c>
      <c r="G246" s="43">
        <f t="shared" si="12"/>
        <v>4775.045</v>
      </c>
      <c r="H246" s="43">
        <f t="shared" si="12"/>
        <v>8306256.620000001</v>
      </c>
      <c r="I246" s="71">
        <f>F246-H246</f>
        <v>122673.8200000003</v>
      </c>
      <c r="J246" s="82">
        <f>E246-G246</f>
        <v>54.14099999999962</v>
      </c>
      <c r="K246" s="1"/>
      <c r="L246" s="1"/>
      <c r="M246" s="1"/>
      <c r="N246" s="1"/>
      <c r="O246" s="1"/>
      <c r="P246" s="1"/>
      <c r="Q246" s="1"/>
      <c r="R246" s="1"/>
      <c r="S246" s="1"/>
    </row>
    <row r="247" spans="11:19" ht="12.75"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">
      <c r="A248" s="109" t="s">
        <v>80</v>
      </c>
      <c r="B248" s="109"/>
      <c r="C248" s="109"/>
      <c r="D248" s="109"/>
      <c r="E248" s="109"/>
      <c r="F248" s="109"/>
      <c r="G248" s="109"/>
      <c r="H248" s="109"/>
      <c r="I248" s="109"/>
      <c r="J248" s="110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>
      <c r="A249" s="1"/>
      <c r="B249" s="1"/>
      <c r="C249" s="1"/>
      <c r="D249" s="1"/>
      <c r="E249" s="1"/>
      <c r="F249" s="1"/>
      <c r="G249" s="1"/>
      <c r="H249" s="1"/>
      <c r="I249" s="1"/>
      <c r="J249" s="9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>
      <c r="A250" s="1"/>
      <c r="B250" s="1"/>
      <c r="C250" s="1"/>
      <c r="D250" s="1"/>
      <c r="E250" s="1"/>
      <c r="F250" s="1"/>
      <c r="G250" s="1"/>
      <c r="H250" s="1"/>
      <c r="I250" s="1"/>
      <c r="J250" s="9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>
      <c r="A251" s="103" t="s">
        <v>0</v>
      </c>
      <c r="B251" s="103" t="s">
        <v>5</v>
      </c>
      <c r="C251" s="105" t="s">
        <v>6</v>
      </c>
      <c r="D251" s="106"/>
      <c r="E251" s="107"/>
      <c r="F251" s="103" t="s">
        <v>18</v>
      </c>
      <c r="G251" s="103" t="s">
        <v>8</v>
      </c>
      <c r="H251" s="103" t="s">
        <v>19</v>
      </c>
      <c r="I251" s="103" t="s">
        <v>1</v>
      </c>
      <c r="J251" s="103" t="s">
        <v>1</v>
      </c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39">
      <c r="A252" s="104"/>
      <c r="B252" s="104"/>
      <c r="C252" s="8" t="s">
        <v>10</v>
      </c>
      <c r="D252" s="8" t="s">
        <v>11</v>
      </c>
      <c r="E252" s="20" t="s">
        <v>29</v>
      </c>
      <c r="F252" s="104"/>
      <c r="G252" s="104"/>
      <c r="H252" s="104"/>
      <c r="I252" s="104"/>
      <c r="J252" s="11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>
      <c r="A253" s="4"/>
      <c r="B253" s="9"/>
      <c r="C253" s="5"/>
      <c r="D253" s="5"/>
      <c r="E253" s="5"/>
      <c r="F253" s="23"/>
      <c r="G253" s="70"/>
      <c r="H253" s="48"/>
      <c r="I253" s="69"/>
      <c r="J253" s="59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>
      <c r="A254" s="4" t="s">
        <v>73</v>
      </c>
      <c r="B254" s="9" t="s">
        <v>70</v>
      </c>
      <c r="C254" s="102">
        <v>86.448</v>
      </c>
      <c r="D254" s="5">
        <v>16.05</v>
      </c>
      <c r="E254" s="5">
        <f>C254+D254</f>
        <v>102.49799999999999</v>
      </c>
      <c r="F254" s="23">
        <v>187299.84</v>
      </c>
      <c r="G254" s="70">
        <v>171.07</v>
      </c>
      <c r="H254" s="48">
        <v>312786.1</v>
      </c>
      <c r="I254" s="15">
        <f>F254-H254</f>
        <v>-125486.25999999998</v>
      </c>
      <c r="J254" s="78">
        <f>E254-G254</f>
        <v>-68.572</v>
      </c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>
      <c r="A255" s="4"/>
      <c r="B255" s="9" t="s">
        <v>71</v>
      </c>
      <c r="C255" s="5"/>
      <c r="D255" s="5"/>
      <c r="E255" s="5"/>
      <c r="F255" s="23"/>
      <c r="G255" s="70"/>
      <c r="H255" s="48"/>
      <c r="I255" s="69"/>
      <c r="J255" s="59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>
      <c r="A256" s="4"/>
      <c r="B256" s="9"/>
      <c r="C256" s="5"/>
      <c r="D256" s="5"/>
      <c r="E256" s="5"/>
      <c r="F256" s="23"/>
      <c r="G256" s="70"/>
      <c r="H256" s="48"/>
      <c r="I256" s="69"/>
      <c r="J256" s="59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>
      <c r="A257" s="4" t="s">
        <v>31</v>
      </c>
      <c r="B257" s="9" t="s">
        <v>70</v>
      </c>
      <c r="C257" s="5"/>
      <c r="D257" s="5">
        <v>257.57</v>
      </c>
      <c r="E257" s="5">
        <f>D257</f>
        <v>257.57</v>
      </c>
      <c r="F257" s="23">
        <v>470952.34</v>
      </c>
      <c r="G257" s="77">
        <v>258.9</v>
      </c>
      <c r="H257" s="2">
        <v>473375.35</v>
      </c>
      <c r="I257" s="15">
        <f>F257-H257</f>
        <v>-2423.009999999951</v>
      </c>
      <c r="J257" s="78">
        <f>E257-G257</f>
        <v>-1.329999999999984</v>
      </c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>
      <c r="A258" s="3"/>
      <c r="B258" s="9" t="s">
        <v>72</v>
      </c>
      <c r="C258" s="5"/>
      <c r="D258" s="1"/>
      <c r="E258" s="1"/>
      <c r="F258" s="1"/>
      <c r="G258" s="1"/>
      <c r="H258" s="1"/>
      <c r="I258" s="1"/>
      <c r="J258" s="9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>
      <c r="A259" s="3"/>
      <c r="B259" s="9"/>
      <c r="C259" s="5"/>
      <c r="D259" s="5"/>
      <c r="E259" s="25"/>
      <c r="F259" s="23"/>
      <c r="G259" s="77"/>
      <c r="H259" s="2"/>
      <c r="I259" s="15"/>
      <c r="J259" s="78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>
      <c r="A260" s="2"/>
      <c r="B260" s="2"/>
      <c r="C260" s="2"/>
      <c r="D260" s="2"/>
      <c r="E260" s="2"/>
      <c r="F260" s="2"/>
      <c r="G260" s="2"/>
      <c r="H260" s="2"/>
      <c r="I260" s="15"/>
      <c r="J260" s="15"/>
      <c r="K260" s="1"/>
      <c r="L260" s="1"/>
      <c r="M260" s="1"/>
      <c r="N260" s="1"/>
      <c r="O260" s="1"/>
      <c r="P260" s="1"/>
      <c r="Q260" s="1"/>
      <c r="R260" s="1"/>
      <c r="S260" s="1"/>
    </row>
    <row r="261" spans="1:10" ht="12.75">
      <c r="A261" s="2"/>
      <c r="B261" s="11" t="s">
        <v>4</v>
      </c>
      <c r="C261" s="11"/>
      <c r="D261" s="11"/>
      <c r="E261" s="46">
        <f>E257+E254</f>
        <v>360.068</v>
      </c>
      <c r="F261" s="18">
        <f>F257+F254</f>
        <v>658252.18</v>
      </c>
      <c r="G261" s="18">
        <f>G257+G254</f>
        <v>429.96999999999997</v>
      </c>
      <c r="H261" s="13">
        <f>H257+H254</f>
        <v>786161.45</v>
      </c>
      <c r="I261" s="79">
        <f>F261-H261</f>
        <v>-127909.2699999999</v>
      </c>
      <c r="J261" s="47">
        <f>E261-G261</f>
        <v>-69.90199999999999</v>
      </c>
    </row>
    <row r="264" spans="2:10" ht="12.75">
      <c r="B264" s="43" t="s">
        <v>39</v>
      </c>
      <c r="C264" s="43">
        <f aca="true" t="shared" si="13" ref="C264:H264">C246+C261</f>
        <v>534.2479999999999</v>
      </c>
      <c r="D264" s="43">
        <f t="shared" si="13"/>
        <v>126.988</v>
      </c>
      <c r="E264" s="55">
        <f t="shared" si="13"/>
        <v>5189.254</v>
      </c>
      <c r="F264" s="44">
        <f t="shared" si="13"/>
        <v>9087182.620000001</v>
      </c>
      <c r="G264" s="43">
        <f t="shared" si="13"/>
        <v>5205.015</v>
      </c>
      <c r="H264" s="43">
        <f t="shared" si="13"/>
        <v>9092418.07</v>
      </c>
      <c r="I264" s="100">
        <f>F264-H264</f>
        <v>-5235.449999999255</v>
      </c>
      <c r="J264" s="101">
        <f>E264-G264</f>
        <v>-15.761000000000422</v>
      </c>
    </row>
    <row r="266" ht="12.75">
      <c r="B266" t="s">
        <v>37</v>
      </c>
    </row>
    <row r="267" ht="12.75">
      <c r="B267" t="s">
        <v>38</v>
      </c>
    </row>
  </sheetData>
  <mergeCells count="142">
    <mergeCell ref="A248:J248"/>
    <mergeCell ref="F251:F252"/>
    <mergeCell ref="C251:E251"/>
    <mergeCell ref="B251:B252"/>
    <mergeCell ref="A251:A252"/>
    <mergeCell ref="J251:J252"/>
    <mergeCell ref="I251:I252"/>
    <mergeCell ref="H251:H252"/>
    <mergeCell ref="G251:G252"/>
    <mergeCell ref="A230:J230"/>
    <mergeCell ref="F233:F234"/>
    <mergeCell ref="C233:E233"/>
    <mergeCell ref="B233:B234"/>
    <mergeCell ref="A233:A234"/>
    <mergeCell ref="J233:J234"/>
    <mergeCell ref="I233:I234"/>
    <mergeCell ref="H233:H234"/>
    <mergeCell ref="G233:G234"/>
    <mergeCell ref="A212:J212"/>
    <mergeCell ref="F215:F216"/>
    <mergeCell ref="C215:E215"/>
    <mergeCell ref="B215:B216"/>
    <mergeCell ref="A215:A216"/>
    <mergeCell ref="J215:J216"/>
    <mergeCell ref="I215:I216"/>
    <mergeCell ref="H215:H216"/>
    <mergeCell ref="G215:G216"/>
    <mergeCell ref="A195:J195"/>
    <mergeCell ref="F198:F199"/>
    <mergeCell ref="C198:E198"/>
    <mergeCell ref="B198:B199"/>
    <mergeCell ref="A198:A199"/>
    <mergeCell ref="J198:J199"/>
    <mergeCell ref="I198:I199"/>
    <mergeCell ref="H198:H199"/>
    <mergeCell ref="G198:G199"/>
    <mergeCell ref="A165:J165"/>
    <mergeCell ref="F168:F169"/>
    <mergeCell ref="C168:E168"/>
    <mergeCell ref="B168:B169"/>
    <mergeCell ref="A168:A169"/>
    <mergeCell ref="J168:J169"/>
    <mergeCell ref="I168:I169"/>
    <mergeCell ref="H168:H169"/>
    <mergeCell ref="G168:G169"/>
    <mergeCell ref="A150:J150"/>
    <mergeCell ref="F153:F154"/>
    <mergeCell ref="C153:E153"/>
    <mergeCell ref="B153:B154"/>
    <mergeCell ref="A153:A154"/>
    <mergeCell ref="J153:J154"/>
    <mergeCell ref="I153:I154"/>
    <mergeCell ref="H153:H154"/>
    <mergeCell ref="G153:G154"/>
    <mergeCell ref="A133:J133"/>
    <mergeCell ref="F136:F137"/>
    <mergeCell ref="C136:E136"/>
    <mergeCell ref="B136:B137"/>
    <mergeCell ref="A136:A137"/>
    <mergeCell ref="J136:J137"/>
    <mergeCell ref="I136:I137"/>
    <mergeCell ref="H136:H137"/>
    <mergeCell ref="G136:G137"/>
    <mergeCell ref="A114:J114"/>
    <mergeCell ref="F117:F118"/>
    <mergeCell ref="C117:E117"/>
    <mergeCell ref="B117:B118"/>
    <mergeCell ref="A117:A118"/>
    <mergeCell ref="J117:J118"/>
    <mergeCell ref="I117:I118"/>
    <mergeCell ref="H117:H118"/>
    <mergeCell ref="G117:G118"/>
    <mergeCell ref="A76:J76"/>
    <mergeCell ref="F79:F80"/>
    <mergeCell ref="B79:B80"/>
    <mergeCell ref="A79:A80"/>
    <mergeCell ref="C79:E79"/>
    <mergeCell ref="J79:J80"/>
    <mergeCell ref="I79:I80"/>
    <mergeCell ref="H79:H80"/>
    <mergeCell ref="G79:G80"/>
    <mergeCell ref="L4:L6"/>
    <mergeCell ref="A57:J57"/>
    <mergeCell ref="F60:F61"/>
    <mergeCell ref="C60:E60"/>
    <mergeCell ref="B60:B61"/>
    <mergeCell ref="A60:A61"/>
    <mergeCell ref="J60:J61"/>
    <mergeCell ref="I60:I61"/>
    <mergeCell ref="H60:H61"/>
    <mergeCell ref="G60:G61"/>
    <mergeCell ref="Q4:Q5"/>
    <mergeCell ref="M4:M5"/>
    <mergeCell ref="N4:N5"/>
    <mergeCell ref="O4:O5"/>
    <mergeCell ref="P4:P5"/>
    <mergeCell ref="A1:J1"/>
    <mergeCell ref="A4:A5"/>
    <mergeCell ref="B4:B5"/>
    <mergeCell ref="F4:F5"/>
    <mergeCell ref="G4:G5"/>
    <mergeCell ref="H4:H5"/>
    <mergeCell ref="I4:I5"/>
    <mergeCell ref="J4:J5"/>
    <mergeCell ref="C4:E4"/>
    <mergeCell ref="K4:K5"/>
    <mergeCell ref="A19:J19"/>
    <mergeCell ref="A22:A23"/>
    <mergeCell ref="B22:B23"/>
    <mergeCell ref="C22:E22"/>
    <mergeCell ref="F22:F23"/>
    <mergeCell ref="G22:G23"/>
    <mergeCell ref="H22:H23"/>
    <mergeCell ref="I22:I23"/>
    <mergeCell ref="J22:J23"/>
    <mergeCell ref="A38:J38"/>
    <mergeCell ref="F41:F42"/>
    <mergeCell ref="C41:E41"/>
    <mergeCell ref="B41:B42"/>
    <mergeCell ref="A41:A42"/>
    <mergeCell ref="J41:J42"/>
    <mergeCell ref="I41:I42"/>
    <mergeCell ref="H41:H42"/>
    <mergeCell ref="G41:G42"/>
    <mergeCell ref="A95:J95"/>
    <mergeCell ref="F98:F99"/>
    <mergeCell ref="C98:E98"/>
    <mergeCell ref="B98:B99"/>
    <mergeCell ref="A98:A99"/>
    <mergeCell ref="J98:J99"/>
    <mergeCell ref="I98:I99"/>
    <mergeCell ref="H98:H99"/>
    <mergeCell ref="G98:G99"/>
    <mergeCell ref="A180:J180"/>
    <mergeCell ref="F183:F184"/>
    <mergeCell ref="C183:E183"/>
    <mergeCell ref="B183:B184"/>
    <mergeCell ref="A183:A184"/>
    <mergeCell ref="J183:J184"/>
    <mergeCell ref="I183:I184"/>
    <mergeCell ref="H183:H184"/>
    <mergeCell ref="G183:G184"/>
  </mergeCells>
  <printOptions/>
  <pageMargins left="0.24" right="0.14" top="0.35" bottom="0.49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2013-02-07T12:57:11Z</cp:lastPrinted>
  <dcterms:created xsi:type="dcterms:W3CDTF">1996-10-08T23:32:33Z</dcterms:created>
  <dcterms:modified xsi:type="dcterms:W3CDTF">2014-04-29T07:59:33Z</dcterms:modified>
  <cp:category/>
  <cp:version/>
  <cp:contentType/>
  <cp:contentStatus/>
</cp:coreProperties>
</file>